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165" windowHeight="116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<sst xmlns="http://schemas.openxmlformats.org/spreadsheetml/2006/main" count="39" uniqueCount="26">
  <si>
    <t>Whites</t>
  </si>
  <si>
    <t>Blacks</t>
  </si>
  <si>
    <t>Asians</t>
  </si>
  <si>
    <t>Hispanics</t>
  </si>
  <si>
    <t>total population, all persons, all ages, regardless of marital status</t>
  </si>
  <si>
    <t>Total US population</t>
  </si>
  <si>
    <t xml:space="preserve">Total number of </t>
  </si>
  <si>
    <t>married people</t>
  </si>
  <si>
    <t>Number of married people</t>
  </si>
  <si>
    <t>with different race spouse</t>
  </si>
  <si>
    <t>pct interracial</t>
  </si>
  <si>
    <t>pct of married people</t>
  </si>
  <si>
    <t>who have spouse of different race</t>
  </si>
  <si>
    <t>Both Partners Age 20-29</t>
  </si>
  <si>
    <t>cohabiting people</t>
  </si>
  <si>
    <t>with different race partner</t>
  </si>
  <si>
    <t>Among Younger married couples and cohabiting couples in 2005:</t>
  </si>
  <si>
    <t>Using Def 1</t>
  </si>
  <si>
    <t>Using Definition 2</t>
  </si>
  <si>
    <t>Number of Married persons</t>
  </si>
  <si>
    <t>Using def 2</t>
  </si>
  <si>
    <t>Pct of married people</t>
  </si>
  <si>
    <t>who have different race spouse</t>
  </si>
  <si>
    <t>Using Def 2</t>
  </si>
  <si>
    <t>Both Partners Age 20-29, married</t>
  </si>
  <si>
    <t>Both Partners Age 20-29, unmarried cohabiting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</si>
</sst>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sz val="12"/>
      <name val="Arial"/>
      <family val="0"/>
    </font>
    <font>
      <b/>
      <sz val="14.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3" fontId="0" fillId="0" borderId="0" xfId="0" applyNumberFormat="1" applyAlignment="1">
      <alignmen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Increasing Percentage of Marriages in the US 
that are Interracial</a:t>
            </a:r>
          </a:p>
        </c:rich>
      </c:tx>
      <c:layout>
        <c:manualLayout>
          <c:xMode val="factor"/>
          <c:yMode val="factor"/>
          <c:x val="-0.065"/>
          <c:y val="0.0125"/>
        </c:manualLayout>
      </c:layout>
      <c:spPr>
        <a:noFill/>
        <a:ln>
          <a:noFill/>
        </a:ln>
      </c:spPr>
    </c:title>
    <c:plotArea>
      <c:layout>
        <c:manualLayout>
          <c:xMode val="edge"/>
          <c:yMode val="edge"/>
          <c:x val="0.01375"/>
          <c:y val="0.1145"/>
          <c:w val="0.73175"/>
          <c:h val="0.69225"/>
        </c:manualLayout>
      </c:layout>
      <c:scatterChart>
        <c:scatterStyle val="lineMarker"/>
        <c:varyColors val="0"/>
        <c:ser>
          <c:idx val="1"/>
          <c:order val="0"/>
          <c:tx>
            <c:v>Including Hispanics as a separate category</c:v>
          </c:tx>
          <c:extLst>
            <c:ext xmlns:c14="http://schemas.microsoft.com/office/drawing/2007/8/2/chart" uri="{6F2FDCE9-48DA-4B69-8628-5D25D57E5C99}">
              <c14:invertSolidFillFmt>
                <c14:spPr>
                  <a:solidFill>
                    <a:srgbClr val="000000"/>
                  </a:solidFill>
                </c14:spPr>
              </c14:invertSolidFillFmt>
            </c:ext>
          </c:extLst>
          <c:xVal>
            <c:numRef>
              <c:f>Sheet1!$G$19:$G$23</c:f>
              <c:numCache/>
            </c:numRef>
          </c:xVal>
          <c:yVal>
            <c:numRef>
              <c:f>Sheet1!$K$19:$K$23</c:f>
              <c:numCache/>
            </c:numRef>
          </c:yVal>
          <c:smooth val="0"/>
        </c:ser>
        <c:ser>
          <c:idx val="0"/>
          <c:order val="1"/>
          <c:tx>
            <c:v>Not Including Hispanics as a separate category</c:v>
          </c:tx>
          <c:extLst>
            <c:ext xmlns:c14="http://schemas.microsoft.com/office/drawing/2007/8/2/chart" uri="{6F2FDCE9-48DA-4B69-8628-5D25D57E5C99}">
              <c14:invertSolidFillFmt>
                <c14:spPr>
                  <a:solidFill>
                    <a:srgbClr val="000000"/>
                  </a:solidFill>
                </c14:spPr>
              </c14:invertSolidFillFmt>
            </c:ext>
          </c:extLst>
          <c:xVal>
            <c:numRef>
              <c:f>Sheet1!$G$12:$G$23</c:f>
              <c:numCache/>
            </c:numRef>
          </c:xVal>
          <c:yVal>
            <c:numRef>
              <c:f>Sheet1!$N$12:$N$23</c:f>
              <c:numCache/>
            </c:numRef>
          </c:yVal>
          <c:smooth val="0"/>
        </c:ser>
        <c:axId val="35501438"/>
        <c:axId val="51077487"/>
      </c:scatterChart>
      <c:valAx>
        <c:axId val="35501438"/>
        <c:scaling>
          <c:orientation val="minMax"/>
          <c:max val="2010"/>
          <c:min val="1900"/>
        </c:scaling>
        <c:axPos val="b"/>
        <c:delete val="0"/>
        <c:numFmt formatCode="General" sourceLinked="1"/>
        <c:majorTickMark val="out"/>
        <c:minorTickMark val="none"/>
        <c:tickLblPos val="nextTo"/>
        <c:crossAx val="51077487"/>
        <c:crosses val="autoZero"/>
        <c:crossBetween val="midCat"/>
        <c:dispUnits/>
        <c:majorUnit val="10"/>
      </c:valAx>
      <c:valAx>
        <c:axId val="51077487"/>
        <c:scaling>
          <c:orientation val="minMax"/>
        </c:scaling>
        <c:axPos val="l"/>
        <c:majorGridlines/>
        <c:delete val="0"/>
        <c:numFmt formatCode="General" sourceLinked="1"/>
        <c:majorTickMark val="out"/>
        <c:minorTickMark val="none"/>
        <c:tickLblPos val="nextTo"/>
        <c:crossAx val="35501438"/>
        <c:crossesAt val="1900"/>
        <c:crossBetween val="midCat"/>
        <c:dispUnits/>
      </c:valAx>
      <c:spPr>
        <a:noFill/>
        <a:ln w="12700">
          <a:solidFill>
            <a:srgbClr val="808080"/>
          </a:solidFill>
        </a:ln>
      </c:spPr>
    </c:plotArea>
    <c:legend>
      <c:legendPos val="r"/>
      <c:layout>
        <c:manualLayout>
          <c:xMode val="edge"/>
          <c:yMode val="edge"/>
          <c:x val="0.76125"/>
          <c:y val="0.254"/>
          <c:w val="0.225"/>
          <c:h val="0.2825"/>
        </c:manualLayout>
      </c:layout>
      <c:overlay val="0"/>
      <c:txPr>
        <a:bodyPr vert="horz" rot="0"/>
        <a:lstStyle/>
        <a:p>
          <a:pPr>
            <a:defRPr lang="en-US" cap="none" sz="1000" b="0" i="0" u="none" baseline="0">
              <a:latin typeface="Arial"/>
              <a:ea typeface="Arial"/>
              <a:cs typeface="Arial"/>
            </a:defRPr>
          </a:pPr>
        </a:p>
      </c:txPr>
    </c:legend>
    <c:plotVisOnly val="1"/>
    <c:dispBlanksAs val="span"/>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0.82425</cdr:y>
    </cdr:from>
    <cdr:to>
      <cdr:x>0.76625</cdr:x>
      <cdr:y>0.94675</cdr:y>
    </cdr:to>
    <cdr:sp>
      <cdr:nvSpPr>
        <cdr:cNvPr id="1" name="TextBox 1"/>
        <cdr:cNvSpPr txBox="1">
          <a:spLocks noChangeArrowheads="1"/>
        </cdr:cNvSpPr>
      </cdr:nvSpPr>
      <cdr:spPr>
        <a:xfrm>
          <a:off x="447675" y="4486275"/>
          <a:ext cx="4933950" cy="6667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2008 Michael J. Rosenfeld
Original Data Source: Weighted census microdata 1900-2000, and American Community Survey data for 2005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28</xdr:row>
      <xdr:rowOff>38100</xdr:rowOff>
    </xdr:from>
    <xdr:to>
      <xdr:col>5</xdr:col>
      <xdr:colOff>371475</xdr:colOff>
      <xdr:row>37</xdr:row>
      <xdr:rowOff>0</xdr:rowOff>
    </xdr:to>
    <xdr:sp>
      <xdr:nvSpPr>
        <xdr:cNvPr id="1" name="TextBox 1"/>
        <xdr:cNvSpPr txBox="1">
          <a:spLocks noChangeArrowheads="1"/>
        </xdr:cNvSpPr>
      </xdr:nvSpPr>
      <xdr:spPr>
        <a:xfrm>
          <a:off x="885825" y="4572000"/>
          <a:ext cx="335280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Source: from weighted census microdata
Hispanicity was first identified in the US census in 1970.
These racial categories don't add up to the whole US population because Hispanics are also counted under racial categories, and some racial categories (other, not specified, native american, and multiracial) are not listed here.</a:t>
          </a:r>
        </a:p>
      </xdr:txBody>
    </xdr:sp>
    <xdr:clientData/>
  </xdr:twoCellAnchor>
  <xdr:twoCellAnchor>
    <xdr:from>
      <xdr:col>6</xdr:col>
      <xdr:colOff>361950</xdr:colOff>
      <xdr:row>24</xdr:row>
      <xdr:rowOff>28575</xdr:rowOff>
    </xdr:from>
    <xdr:to>
      <xdr:col>11</xdr:col>
      <xdr:colOff>390525</xdr:colOff>
      <xdr:row>38</xdr:row>
      <xdr:rowOff>47625</xdr:rowOff>
    </xdr:to>
    <xdr:sp>
      <xdr:nvSpPr>
        <xdr:cNvPr id="2" name="TextBox 2"/>
        <xdr:cNvSpPr txBox="1">
          <a:spLocks noChangeArrowheads="1"/>
        </xdr:cNvSpPr>
      </xdr:nvSpPr>
      <xdr:spPr>
        <a:xfrm>
          <a:off x="4838700" y="3914775"/>
          <a:ext cx="5438775"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Definition 1 of Interracial union is defined here as marriage between people of different racial categories, where the races are:
1) Non Hispanic White
2) Non Hispanic Black
3) Non Hispanic Asian
4) Hispanic
5) Native American, multi racial, or other.
Since Hispanicity can only be identified back to 1970, this particular measure of interracial couples can only be consistently measured back to 1970. Note that Definition 1 includes HIspanics as a separate race, which increases interracial unions substantially compared to census bureau calculations which have Hispanics folded into to the other racial groups- see Definition 2.</a:t>
          </a:r>
        </a:p>
      </xdr:txBody>
    </xdr:sp>
    <xdr:clientData/>
  </xdr:twoCellAnchor>
  <xdr:twoCellAnchor>
    <xdr:from>
      <xdr:col>7</xdr:col>
      <xdr:colOff>9525</xdr:colOff>
      <xdr:row>1</xdr:row>
      <xdr:rowOff>9525</xdr:rowOff>
    </xdr:from>
    <xdr:to>
      <xdr:col>9</xdr:col>
      <xdr:colOff>952500</xdr:colOff>
      <xdr:row>4</xdr:row>
      <xdr:rowOff>95250</xdr:rowOff>
    </xdr:to>
    <xdr:sp>
      <xdr:nvSpPr>
        <xdr:cNvPr id="3" name="TextBox 3"/>
        <xdr:cNvSpPr txBox="1">
          <a:spLocks noChangeArrowheads="1"/>
        </xdr:cNvSpPr>
      </xdr:nvSpPr>
      <xdr:spPr>
        <a:xfrm>
          <a:off x="5095875" y="171450"/>
          <a:ext cx="31051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in my other excel file, I count interracial married COUPLES. Multiply the couples by 2 to get the number of persons in each category.</a:t>
          </a:r>
        </a:p>
      </xdr:txBody>
    </xdr:sp>
    <xdr:clientData/>
  </xdr:twoCellAnchor>
  <xdr:twoCellAnchor>
    <xdr:from>
      <xdr:col>12</xdr:col>
      <xdr:colOff>47625</xdr:colOff>
      <xdr:row>23</xdr:row>
      <xdr:rowOff>133350</xdr:rowOff>
    </xdr:from>
    <xdr:to>
      <xdr:col>17</xdr:col>
      <xdr:colOff>323850</xdr:colOff>
      <xdr:row>38</xdr:row>
      <xdr:rowOff>104775</xdr:rowOff>
    </xdr:to>
    <xdr:sp>
      <xdr:nvSpPr>
        <xdr:cNvPr id="4" name="TextBox 4"/>
        <xdr:cNvSpPr txBox="1">
          <a:spLocks noChangeArrowheads="1"/>
        </xdr:cNvSpPr>
      </xdr:nvSpPr>
      <xdr:spPr>
        <a:xfrm>
          <a:off x="10972800" y="3857625"/>
          <a:ext cx="4638675"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Definition 2 of interracial union is more consistent with census bureau definitions (in which Hispanicity is not a race). The categories are:
1) White
2) Black
3) Asian
4) Native Americans and others including multiracials
This definition carries back further in time. The Figure to the right is based on definition 2. Note that the percentage of married persons with different race spouse is the same as the percentage of marriages that are interracial. The jump from 1990 to 2000 is partly due to the expanded definition of race, which included multiracials for the first time in 2000.
</a:t>
          </a:r>
        </a:p>
      </xdr:txBody>
    </xdr:sp>
    <xdr:clientData/>
  </xdr:twoCellAnchor>
  <xdr:twoCellAnchor>
    <xdr:from>
      <xdr:col>18</xdr:col>
      <xdr:colOff>133350</xdr:colOff>
      <xdr:row>0</xdr:row>
      <xdr:rowOff>104775</xdr:rowOff>
    </xdr:from>
    <xdr:to>
      <xdr:col>29</xdr:col>
      <xdr:colOff>457200</xdr:colOff>
      <xdr:row>34</xdr:row>
      <xdr:rowOff>47625</xdr:rowOff>
    </xdr:to>
    <xdr:graphicFrame>
      <xdr:nvGraphicFramePr>
        <xdr:cNvPr id="5" name="Chart 5"/>
        <xdr:cNvGraphicFramePr/>
      </xdr:nvGraphicFramePr>
      <xdr:xfrm>
        <a:off x="16030575" y="104775"/>
        <a:ext cx="7029450"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N49"/>
  <sheetViews>
    <sheetView tabSelected="1" workbookViewId="0" topLeftCell="K1">
      <selection activeCell="Y38" sqref="Y38"/>
    </sheetView>
  </sheetViews>
  <sheetFormatPr defaultColWidth="9.140625" defaultRowHeight="12.75"/>
  <cols>
    <col min="2" max="2" width="12.8515625" style="0" customWidth="1"/>
    <col min="3" max="3" width="11.140625" style="0" customWidth="1"/>
    <col min="4" max="4" width="12.00390625" style="0" customWidth="1"/>
    <col min="5" max="5" width="12.8515625" style="0" customWidth="1"/>
    <col min="8" max="8" width="17.28125" style="0" customWidth="1"/>
    <col min="9" max="9" width="15.140625" style="0" customWidth="1"/>
    <col min="10" max="10" width="22.00390625" style="0" customWidth="1"/>
    <col min="11" max="11" width="17.57421875" style="0" customWidth="1"/>
    <col min="12" max="12" width="15.57421875" style="0" customWidth="1"/>
    <col min="13" max="13" width="23.140625" style="0" customWidth="1"/>
    <col min="14" max="14" width="14.8515625" style="0" customWidth="1"/>
  </cols>
  <sheetData>
    <row r="6" ht="12.75">
      <c r="B6" t="s">
        <v>4</v>
      </c>
    </row>
    <row r="7" spans="10:14" ht="12.75">
      <c r="J7" t="s">
        <v>17</v>
      </c>
      <c r="K7" t="s">
        <v>17</v>
      </c>
      <c r="M7" t="s">
        <v>18</v>
      </c>
      <c r="N7" t="s">
        <v>20</v>
      </c>
    </row>
    <row r="8" spans="9:14" ht="12.75">
      <c r="I8" t="s">
        <v>6</v>
      </c>
      <c r="J8" t="s">
        <v>8</v>
      </c>
      <c r="K8" t="s">
        <v>11</v>
      </c>
      <c r="M8" t="s">
        <v>19</v>
      </c>
      <c r="N8" t="s">
        <v>21</v>
      </c>
    </row>
    <row r="9" spans="2:14" ht="12.75">
      <c r="B9" t="s">
        <v>0</v>
      </c>
      <c r="C9" t="s">
        <v>1</v>
      </c>
      <c r="D9" t="s">
        <v>2</v>
      </c>
      <c r="E9" t="s">
        <v>3</v>
      </c>
      <c r="H9" t="s">
        <v>5</v>
      </c>
      <c r="I9" t="s">
        <v>7</v>
      </c>
      <c r="J9" t="s">
        <v>9</v>
      </c>
      <c r="K9" t="s">
        <v>12</v>
      </c>
      <c r="M9" t="s">
        <v>9</v>
      </c>
      <c r="N9" t="s">
        <v>22</v>
      </c>
    </row>
    <row r="10" spans="1:14" ht="12.75">
      <c r="A10">
        <v>1880</v>
      </c>
      <c r="B10" s="1">
        <v>43376000</v>
      </c>
      <c r="C10" s="1">
        <v>6602000</v>
      </c>
      <c r="D10" s="1">
        <v>122000</v>
      </c>
      <c r="G10">
        <v>1880</v>
      </c>
      <c r="H10" s="1">
        <v>50155000</v>
      </c>
      <c r="I10" s="1">
        <v>16913700</v>
      </c>
      <c r="M10" s="1"/>
      <c r="N10" s="2">
        <f aca="true" t="shared" si="0" ref="N10:N22">M10/I10</f>
        <v>0</v>
      </c>
    </row>
    <row r="11" spans="1:14" ht="12.75">
      <c r="A11">
        <v>1890</v>
      </c>
      <c r="G11">
        <v>1890</v>
      </c>
      <c r="M11" s="1"/>
      <c r="N11" s="2"/>
    </row>
    <row r="12" spans="1:14" ht="12.75">
      <c r="A12">
        <v>1900</v>
      </c>
      <c r="B12" s="1">
        <v>66063000</v>
      </c>
      <c r="C12" s="1">
        <v>8810000</v>
      </c>
      <c r="D12" s="1">
        <v>142000</v>
      </c>
      <c r="G12">
        <v>1900</v>
      </c>
      <c r="H12" s="1">
        <v>75186000</v>
      </c>
      <c r="I12" s="1">
        <v>26246000</v>
      </c>
      <c r="M12" s="1">
        <v>34000</v>
      </c>
      <c r="N12" s="2">
        <f t="shared" si="0"/>
        <v>0.0012954354949325612</v>
      </c>
    </row>
    <row r="13" spans="1:14" ht="12.75">
      <c r="A13">
        <f>A12+10</f>
        <v>1910</v>
      </c>
      <c r="B13" s="1">
        <v>82972000</v>
      </c>
      <c r="C13" s="1">
        <v>12293000</v>
      </c>
      <c r="D13" s="1">
        <v>351000</v>
      </c>
      <c r="G13">
        <f>G12+10</f>
        <v>1910</v>
      </c>
      <c r="H13" s="1">
        <v>96086000</v>
      </c>
      <c r="I13" s="1">
        <v>35056000</v>
      </c>
      <c r="M13" s="1">
        <v>85000</v>
      </c>
      <c r="N13" s="2">
        <f t="shared" si="0"/>
        <v>0.0024246919214970333</v>
      </c>
    </row>
    <row r="14" spans="1:14" ht="12.75">
      <c r="A14">
        <f aca="true" t="shared" si="1" ref="A14:A22">A13+10</f>
        <v>1920</v>
      </c>
      <c r="B14" s="1">
        <v>94828000</v>
      </c>
      <c r="C14" s="1">
        <v>10505000</v>
      </c>
      <c r="D14" s="1">
        <v>416000</v>
      </c>
      <c r="G14">
        <f aca="true" t="shared" si="2" ref="G14:G22">G13+10</f>
        <v>1920</v>
      </c>
      <c r="H14" s="1">
        <v>106022000</v>
      </c>
      <c r="I14" s="1">
        <v>41263000</v>
      </c>
      <c r="M14" s="1">
        <v>56000</v>
      </c>
      <c r="N14" s="2">
        <f t="shared" si="0"/>
        <v>0.001357148050311417</v>
      </c>
    </row>
    <row r="15" spans="1:14" ht="12.75">
      <c r="A15">
        <f t="shared" si="1"/>
        <v>1930</v>
      </c>
      <c r="G15">
        <f t="shared" si="2"/>
        <v>1930</v>
      </c>
      <c r="M15" s="1"/>
      <c r="N15" s="2"/>
    </row>
    <row r="16" spans="1:14" ht="12.75">
      <c r="A16">
        <f t="shared" si="1"/>
        <v>1940</v>
      </c>
      <c r="B16" s="1">
        <v>118283000</v>
      </c>
      <c r="C16" s="1">
        <v>12816000</v>
      </c>
      <c r="D16" s="1">
        <v>232000</v>
      </c>
      <c r="G16">
        <f t="shared" si="2"/>
        <v>1940</v>
      </c>
      <c r="H16" s="1">
        <v>131669000</v>
      </c>
      <c r="I16" s="1">
        <v>56671000</v>
      </c>
      <c r="M16" s="1">
        <v>150000</v>
      </c>
      <c r="N16" s="2">
        <f t="shared" si="0"/>
        <v>0.00264685641686224</v>
      </c>
    </row>
    <row r="17" spans="1:14" ht="12.75">
      <c r="A17">
        <f t="shared" si="1"/>
        <v>1950</v>
      </c>
      <c r="B17" s="1">
        <v>134964000</v>
      </c>
      <c r="C17" s="1">
        <v>15041000</v>
      </c>
      <c r="D17" s="1">
        <v>319000</v>
      </c>
      <c r="G17">
        <f t="shared" si="2"/>
        <v>1950</v>
      </c>
      <c r="H17" s="1">
        <v>150695000</v>
      </c>
      <c r="I17" s="1">
        <v>70663000</v>
      </c>
      <c r="M17" s="1">
        <v>142000</v>
      </c>
      <c r="N17" s="2">
        <f t="shared" si="0"/>
        <v>0.002009538230757256</v>
      </c>
    </row>
    <row r="18" spans="1:14" ht="12.75">
      <c r="A18">
        <f t="shared" si="1"/>
        <v>1960</v>
      </c>
      <c r="B18" s="1">
        <v>158737000</v>
      </c>
      <c r="C18" s="1">
        <v>18900000</v>
      </c>
      <c r="D18" s="1">
        <v>902000</v>
      </c>
      <c r="G18">
        <f t="shared" si="2"/>
        <v>1960</v>
      </c>
      <c r="H18" s="1">
        <v>179302000</v>
      </c>
      <c r="I18" s="1">
        <v>80785000</v>
      </c>
      <c r="M18" s="1">
        <v>316000</v>
      </c>
      <c r="N18" s="2">
        <f t="shared" si="0"/>
        <v>0.003911617255678654</v>
      </c>
    </row>
    <row r="19" spans="1:14" ht="12.75">
      <c r="A19">
        <f t="shared" si="1"/>
        <v>1970</v>
      </c>
      <c r="B19" s="1">
        <v>178208000</v>
      </c>
      <c r="C19" s="1">
        <v>22574000</v>
      </c>
      <c r="D19" s="1">
        <v>1505000</v>
      </c>
      <c r="E19" s="1">
        <v>9091000</v>
      </c>
      <c r="G19">
        <f t="shared" si="2"/>
        <v>1970</v>
      </c>
      <c r="H19" s="1">
        <v>203301000</v>
      </c>
      <c r="I19" s="1">
        <v>88966000</v>
      </c>
      <c r="J19" s="1">
        <v>1702000</v>
      </c>
      <c r="K19" s="2">
        <f>J19/I19</f>
        <v>0.019130903940831327</v>
      </c>
      <c r="M19" s="1">
        <v>627000</v>
      </c>
      <c r="N19" s="2">
        <f t="shared" si="0"/>
        <v>0.007047636175617652</v>
      </c>
    </row>
    <row r="20" spans="1:14" ht="12.75">
      <c r="A20">
        <f t="shared" si="1"/>
        <v>1980</v>
      </c>
      <c r="B20" s="1">
        <v>193846000</v>
      </c>
      <c r="C20" s="1">
        <v>26566000</v>
      </c>
      <c r="D20" s="1">
        <v>3770000</v>
      </c>
      <c r="E20" s="1">
        <v>14708000</v>
      </c>
      <c r="G20">
        <f t="shared" si="2"/>
        <v>1980</v>
      </c>
      <c r="H20" s="1">
        <v>226542000</v>
      </c>
      <c r="I20" s="1">
        <v>99295000</v>
      </c>
      <c r="J20" s="1">
        <v>3176000</v>
      </c>
      <c r="K20" s="2">
        <f>J20/I20</f>
        <v>0.031985497759202376</v>
      </c>
      <c r="M20" s="1">
        <v>1630000</v>
      </c>
      <c r="N20" s="2">
        <f t="shared" si="0"/>
        <v>0.0164157309028652</v>
      </c>
    </row>
    <row r="21" spans="1:14" ht="12.75">
      <c r="A21">
        <f t="shared" si="1"/>
        <v>1990</v>
      </c>
      <c r="B21" s="1">
        <v>208738000</v>
      </c>
      <c r="C21" s="1">
        <v>29783000</v>
      </c>
      <c r="D21" s="1">
        <v>7150000</v>
      </c>
      <c r="E21" s="1">
        <v>21989000</v>
      </c>
      <c r="G21">
        <f t="shared" si="2"/>
        <v>1990</v>
      </c>
      <c r="H21" s="1">
        <v>247957000</v>
      </c>
      <c r="I21" s="1">
        <v>103751000</v>
      </c>
      <c r="J21" s="1">
        <v>4518000</v>
      </c>
      <c r="K21" s="2">
        <f>J21/I21</f>
        <v>0.043546568225848424</v>
      </c>
      <c r="M21" s="1">
        <v>2256000</v>
      </c>
      <c r="N21" s="2">
        <f t="shared" si="0"/>
        <v>0.021744368728976105</v>
      </c>
    </row>
    <row r="22" spans="1:14" ht="12.75">
      <c r="A22">
        <f t="shared" si="1"/>
        <v>2000</v>
      </c>
      <c r="B22" s="1">
        <v>211265000</v>
      </c>
      <c r="C22" s="1">
        <v>34405000</v>
      </c>
      <c r="D22" s="1">
        <v>10554000</v>
      </c>
      <c r="E22" s="1">
        <v>35241000</v>
      </c>
      <c r="G22">
        <f t="shared" si="2"/>
        <v>2000</v>
      </c>
      <c r="H22" s="1">
        <v>281422000</v>
      </c>
      <c r="I22" s="1">
        <v>112640000</v>
      </c>
      <c r="J22" s="1">
        <v>7281000</v>
      </c>
      <c r="K22" s="2">
        <f>J22/I22</f>
        <v>0.0646395596590909</v>
      </c>
      <c r="M22" s="1">
        <v>5758000</v>
      </c>
      <c r="N22" s="2">
        <f t="shared" si="0"/>
        <v>0.05111860795454545</v>
      </c>
    </row>
    <row r="23" spans="1:14" ht="12.75">
      <c r="A23">
        <v>2005</v>
      </c>
      <c r="B23" s="1">
        <v>215261000</v>
      </c>
      <c r="C23" s="1">
        <v>35026000</v>
      </c>
      <c r="D23" s="1">
        <f>2860000+839000+9180000</f>
        <v>12879000</v>
      </c>
      <c r="E23" s="1">
        <f>26784000+3795000+1463000+9885000</f>
        <v>41927000</v>
      </c>
      <c r="G23">
        <v>2005</v>
      </c>
      <c r="H23" s="1">
        <v>288399000</v>
      </c>
      <c r="I23" s="1">
        <v>112596000</v>
      </c>
      <c r="J23" s="1">
        <v>8411000</v>
      </c>
      <c r="K23" s="2">
        <f>J23/I23</f>
        <v>0.07470069984724147</v>
      </c>
      <c r="M23" s="1">
        <v>6226000</v>
      </c>
      <c r="N23" s="2">
        <f>M23/I23</f>
        <v>0.05529503712387651</v>
      </c>
    </row>
    <row r="41" ht="12.75">
      <c r="H41" t="s">
        <v>16</v>
      </c>
    </row>
    <row r="42" spans="10:14" ht="12.75">
      <c r="J42" t="s">
        <v>17</v>
      </c>
      <c r="K42" t="s">
        <v>17</v>
      </c>
      <c r="M42" t="s">
        <v>23</v>
      </c>
      <c r="N42" t="s">
        <v>23</v>
      </c>
    </row>
    <row r="43" spans="9:13" ht="12.75">
      <c r="I43" t="s">
        <v>13</v>
      </c>
      <c r="M43" t="s">
        <v>24</v>
      </c>
    </row>
    <row r="44" spans="9:14" ht="12.75">
      <c r="I44" t="s">
        <v>7</v>
      </c>
      <c r="J44" t="s">
        <v>9</v>
      </c>
      <c r="K44" t="s">
        <v>10</v>
      </c>
      <c r="M44" t="s">
        <v>9</v>
      </c>
      <c r="N44" t="s">
        <v>10</v>
      </c>
    </row>
    <row r="45" spans="7:14" ht="12.75">
      <c r="G45">
        <v>2005</v>
      </c>
      <c r="I45" s="1">
        <v>7326000</v>
      </c>
      <c r="J45" s="1">
        <v>784000</v>
      </c>
      <c r="K45" s="2">
        <f>J45/I45</f>
        <v>0.10701610701610702</v>
      </c>
      <c r="M45" s="1">
        <f>581000</f>
        <v>581000</v>
      </c>
      <c r="N45" s="2">
        <f>M45/I45</f>
        <v>0.0793065793065793</v>
      </c>
    </row>
    <row r="46" spans="13:14" ht="12.75">
      <c r="M46" s="1"/>
      <c r="N46" s="2"/>
    </row>
    <row r="47" spans="9:13" ht="12.75">
      <c r="I47" t="s">
        <v>13</v>
      </c>
      <c r="M47" t="s">
        <v>25</v>
      </c>
    </row>
    <row r="48" spans="9:14" ht="12.75">
      <c r="I48" t="s">
        <v>14</v>
      </c>
      <c r="J48" t="s">
        <v>15</v>
      </c>
      <c r="K48" t="s">
        <v>10</v>
      </c>
      <c r="M48" t="s">
        <v>9</v>
      </c>
      <c r="N48" t="s">
        <v>10</v>
      </c>
    </row>
    <row r="49" spans="7:14" ht="12.75">
      <c r="G49">
        <v>2005</v>
      </c>
      <c r="I49" s="1">
        <v>2927000</v>
      </c>
      <c r="J49" s="1">
        <v>469000</v>
      </c>
      <c r="K49" s="2">
        <f>J49/I49</f>
        <v>0.16023231978134608</v>
      </c>
      <c r="M49" s="1">
        <v>367000</v>
      </c>
      <c r="N49" s="2">
        <f>M49/I49</f>
        <v>0.12538435257943287</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Rosenfeld</dc:creator>
  <cp:keywords/>
  <dc:description/>
  <cp:lastModifiedBy>Michael Rosenfeld</cp:lastModifiedBy>
  <cp:lastPrinted>2008-04-15T19:14:44Z</cp:lastPrinted>
  <dcterms:created xsi:type="dcterms:W3CDTF">2007-03-08T22:13:24Z</dcterms:created>
  <dcterms:modified xsi:type="dcterms:W3CDTF">2008-04-15T19:20:23Z</dcterms:modified>
  <cp:category/>
  <cp:version/>
  <cp:contentType/>
  <cp:contentStatus/>
</cp:coreProperties>
</file>