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his\Downloads\"/>
    </mc:Choice>
  </mc:AlternateContent>
  <xr:revisionPtr revIDLastSave="0" documentId="13_ncr:1_{B05D5212-71FD-4329-968F-0F9F49D34286}" xr6:coauthVersionLast="47" xr6:coauthVersionMax="47" xr10:uidLastSave="{00000000-0000-0000-0000-000000000000}"/>
  <bookViews>
    <workbookView xWindow="1820" yWindow="1820" windowWidth="35460" windowHeight="17610" xr2:uid="{8AC668D3-FC48-470C-8D8D-B44428DF3DBB}"/>
  </bookViews>
  <sheets>
    <sheet name="Sheet1" sheetId="1" r:id="rId1"/>
  </sheets>
  <definedNames>
    <definedName name="abs_value_objective">Sheet1!$J$2</definedName>
    <definedName name="coeffs">Sheet1!$F$2:$F$5</definedName>
    <definedName name="deficit">Sheet1!$H$2:$H$20</definedName>
    <definedName name="excess">Sheet1!$G$2:$G$20</definedName>
    <definedName name="lhs">Sheet1!$L$2:$M$20</definedName>
    <definedName name="solver_adj" localSheetId="0" hidden="1">Sheet1!$F$2:$F$5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Sheet1!$L$2:$M$20</definedName>
    <definedName name="solver_lhs2" localSheetId="0" hidden="1">Sheet1!$G$2:$G$20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Sheet1!$K$2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el2" localSheetId="0" hidden="1">1</definedName>
    <definedName name="solver_rhs1" localSheetId="0" hidden="1">0</definedName>
    <definedName name="solver_rhs2" localSheetId="0" hidden="1">z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  <definedName name="sq_objective">Sheet1!$K$2</definedName>
    <definedName name="X">Sheet1!$A$2:$D$20</definedName>
    <definedName name="y">Sheet1!$E$2:$E$20</definedName>
    <definedName name="z">Sheet1!$I$2:$I$20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2" i="1" l="1" a="1"/>
  <c r="H22" i="1" s="1"/>
  <c r="G22" i="1" a="1"/>
  <c r="G22" i="1" s="1"/>
  <c r="H21" i="1" a="1"/>
  <c r="H21" i="1" s="1"/>
  <c r="G21" i="1" a="1"/>
  <c r="G21" i="1" s="1"/>
  <c r="J2" i="1"/>
  <c r="G2" i="1" a="1"/>
  <c r="G2" i="1" s="1"/>
  <c r="H20" i="1" a="1"/>
  <c r="H20" i="1" s="1"/>
  <c r="H19" i="1" a="1"/>
  <c r="H19" i="1" s="1"/>
  <c r="H18" i="1" a="1"/>
  <c r="H18" i="1" s="1"/>
  <c r="H17" i="1" a="1"/>
  <c r="H17" i="1" s="1"/>
  <c r="H16" i="1" a="1"/>
  <c r="H16" i="1" s="1"/>
  <c r="H15" i="1" a="1"/>
  <c r="H15" i="1" s="1"/>
  <c r="H14" i="1" a="1"/>
  <c r="H14" i="1" s="1"/>
  <c r="H13" i="1" a="1"/>
  <c r="H13" i="1" s="1"/>
  <c r="H12" i="1" a="1"/>
  <c r="H12" i="1" s="1"/>
  <c r="H11" i="1" a="1"/>
  <c r="H11" i="1" s="1"/>
  <c r="H10" i="1" a="1"/>
  <c r="H10" i="1" s="1"/>
  <c r="H9" i="1" a="1"/>
  <c r="H9" i="1" s="1"/>
  <c r="H8" i="1" a="1"/>
  <c r="H8" i="1" s="1"/>
  <c r="H7" i="1" a="1"/>
  <c r="H7" i="1" s="1"/>
  <c r="H6" i="1" a="1"/>
  <c r="H6" i="1" s="1"/>
  <c r="H5" i="1" a="1"/>
  <c r="H5" i="1" s="1"/>
  <c r="H4" i="1" a="1"/>
  <c r="H4" i="1" s="1"/>
  <c r="H3" i="1" a="1"/>
  <c r="H3" i="1" s="1"/>
  <c r="H2" i="1" a="1"/>
  <c r="H2" i="1" s="1"/>
  <c r="G20" i="1" a="1"/>
  <c r="G20" i="1" s="1"/>
  <c r="G19" i="1" a="1"/>
  <c r="G19" i="1" s="1"/>
  <c r="G18" i="1" a="1"/>
  <c r="G18" i="1" s="1"/>
  <c r="G17" i="1" a="1"/>
  <c r="G17" i="1" s="1"/>
  <c r="G16" i="1" a="1"/>
  <c r="G16" i="1" s="1"/>
  <c r="G15" i="1" a="1"/>
  <c r="G15" i="1" s="1"/>
  <c r="G14" i="1" a="1"/>
  <c r="G14" i="1" s="1"/>
  <c r="G13" i="1" a="1"/>
  <c r="G13" i="1" s="1"/>
  <c r="G12" i="1" a="1"/>
  <c r="G12" i="1" s="1"/>
  <c r="G11" i="1" a="1"/>
  <c r="G11" i="1" s="1"/>
  <c r="G10" i="1" a="1"/>
  <c r="G10" i="1" s="1"/>
  <c r="G9" i="1" a="1"/>
  <c r="G9" i="1" s="1"/>
  <c r="G8" i="1" a="1"/>
  <c r="G8" i="1" s="1"/>
  <c r="G7" i="1" a="1"/>
  <c r="G7" i="1" s="1"/>
  <c r="G6" i="1" a="1"/>
  <c r="G6" i="1" s="1"/>
  <c r="G5" i="1" a="1"/>
  <c r="G5" i="1" s="1"/>
  <c r="G4" i="1" a="1"/>
  <c r="G4" i="1" s="1"/>
  <c r="G3" i="1" a="1"/>
  <c r="G3" i="1" s="1"/>
  <c r="L2" i="1" l="1" a="1"/>
  <c r="L2" i="1" s="1"/>
  <c r="M2" i="1" a="1"/>
  <c r="M2" i="1" s="1"/>
  <c r="K2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<sst xmlns="http://schemas.openxmlformats.org/spreadsheetml/2006/main" count="15" uniqueCount="15">
  <si>
    <t>Height (ft)</t>
  </si>
  <si>
    <t>Age (years)</t>
  </si>
  <si>
    <t>Weight (lbs)</t>
  </si>
  <si>
    <t>Stride length (ft)</t>
  </si>
  <si>
    <t>Note: Data in green is the training data; Data in gray is the one that we have held back for testing, so we can test whether our predictions are generally good</t>
  </si>
  <si>
    <t>Dummy_1s</t>
  </si>
  <si>
    <t>coefficients</t>
  </si>
  <si>
    <t>excess</t>
  </si>
  <si>
    <t>deficit</t>
  </si>
  <si>
    <t>z_i</t>
  </si>
  <si>
    <t>sq_objective</t>
  </si>
  <si>
    <t>abs_value_objective</t>
  </si>
  <si>
    <t>lhs_for_absolute_value</t>
  </si>
  <si>
    <t>to avoid a sporadic Excel bug</t>
  </si>
  <si>
    <t>Note: we need lhs to make sure that we  put all the terms including the decision variables on the left hand side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</si>
</sst>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wrapText="1"/>
    </xf>
    <xf numFmtId="2" fontId="0" fillId="2" borderId="0" xfId="0" applyNumberFormat="1" applyFill="1"/>
    <xf numFmtId="2" fontId="0" fillId="3" borderId="0" xfId="0" applyNumberFormat="1" applyFill="1"/>
    <xf numFmtId="2" fontId="0" fillId="4" borderId="0" xfId="0" applyNumberFormat="1" applyFill="1"/>
    <xf numFmtId="2" fontId="0" fillId="5" borderId="0" xfId="0" applyNumberFormat="1" applyFill="1"/>
    <xf numFmtId="0" fontId="1" fillId="0" borderId="0" xfId="0" applyFont="1"/>
    <xf numFmtId="2" fontId="0" fillId="7" borderId="0" xfId="0" applyNumberFormat="1" applyFill="1"/>
    <xf numFmtId="0" fontId="0" fillId="6" borderId="0" xfId="0" applyFill="1"/>
    <xf numFmtId="0" fontId="0" fillId="8" borderId="0" xfId="0" applyFill="1"/>
    <xf numFmtId="164" fontId="0" fillId="6" borderId="0" xfId="0" applyNumberFormat="1" applyFill="1"/>
    <xf numFmtId="0" fontId="0" fillId="7" borderId="0" xfId="0" applyFill="1"/>
    <xf numFmtId="2" fontId="0" fillId="9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1CC7D-149B-4836-BFCF-7475B6E3ECE7}">
  <dimension ref="A1:M25"/>
  <sheetViews>
    <sheetView tabSelected="1" zoomScale="150" zoomScaleNormal="150" workbookViewId="0">
      <selection activeCell="F26" sqref="F26"/>
    </sheetView>
  </sheetViews>
  <sheetFormatPr defaultRowHeight="14.5" x14ac:dyDescent="0.35"/>
  <sheetData>
    <row r="1" spans="1:13" ht="43.5" x14ac:dyDescent="0.35">
      <c r="A1" s="1" t="s">
        <v>0</v>
      </c>
      <c r="B1" s="1" t="s">
        <v>1</v>
      </c>
      <c r="C1" s="1" t="s">
        <v>2</v>
      </c>
      <c r="D1" s="1" t="s">
        <v>5</v>
      </c>
      <c r="E1" s="1" t="s">
        <v>3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11</v>
      </c>
      <c r="K1" s="1" t="s">
        <v>10</v>
      </c>
      <c r="L1" s="1" t="s">
        <v>12</v>
      </c>
    </row>
    <row r="2" spans="1:13" x14ac:dyDescent="0.35">
      <c r="A2" s="2">
        <v>6.2273325693190182</v>
      </c>
      <c r="B2" s="2">
        <v>44.387036981741637</v>
      </c>
      <c r="C2" s="2">
        <v>201.8681573901498</v>
      </c>
      <c r="D2" s="2">
        <v>1</v>
      </c>
      <c r="E2" s="3">
        <v>2.7704141451489104</v>
      </c>
      <c r="F2" s="10">
        <v>0.50438334671081342</v>
      </c>
      <c r="G2" s="7" cm="1">
        <f t="array" ref="G2">MMULT(A2:D2, coeffs) - E2</f>
        <v>-0.12533607819169035</v>
      </c>
      <c r="H2" s="7" cm="1">
        <f t="array" ref="H2">E2-MMULT(A2:D2,coeffs)</f>
        <v>0.12533607819169035</v>
      </c>
      <c r="I2" s="8">
        <v>0.15084959038953841</v>
      </c>
      <c r="J2" s="9">
        <f>SUM(z)</f>
        <v>1.3693195837914918</v>
      </c>
      <c r="K2" s="9">
        <f>SUMPRODUCT(excess, excess)</f>
        <v>0.14709530444803268</v>
      </c>
      <c r="L2" s="11" cm="1">
        <f t="array" ref="L2:L20">excess-z</f>
        <v>-0.27618566858122873</v>
      </c>
      <c r="M2" s="11" cm="1">
        <f t="array" ref="M2:M20">deficit-z</f>
        <v>-2.5513512197848059E-2</v>
      </c>
    </row>
    <row r="3" spans="1:13" x14ac:dyDescent="0.35">
      <c r="A3" s="2">
        <v>5.1037541225719796</v>
      </c>
      <c r="B3" s="2">
        <v>30.395189447414062</v>
      </c>
      <c r="C3" s="2">
        <v>201.63932620709161</v>
      </c>
      <c r="D3" s="2">
        <v>1</v>
      </c>
      <c r="E3" s="3">
        <v>2.0463524178887389</v>
      </c>
      <c r="F3" s="10">
        <v>2.2223188768211958E-4</v>
      </c>
      <c r="G3" s="7" cm="1">
        <f t="array" ref="G3">MMULT(A3:D3, coeffs) - E3</f>
        <v>2.8218830166828912E-2</v>
      </c>
      <c r="H3" s="7" cm="1">
        <f t="array" ref="H3">E3-MMULT(A3:D3,coeffs)</f>
        <v>-2.8218830166828912E-2</v>
      </c>
      <c r="I3" s="8">
        <v>0</v>
      </c>
      <c r="L3" s="11">
        <v>2.8218830166828912E-2</v>
      </c>
      <c r="M3" s="11">
        <v>-2.8218830166828912E-2</v>
      </c>
    </row>
    <row r="4" spans="1:13" x14ac:dyDescent="0.35">
      <c r="A4" s="2">
        <v>4.5788867315718615</v>
      </c>
      <c r="B4" s="2">
        <v>87.878135017013918</v>
      </c>
      <c r="C4" s="2">
        <v>168.07111848228018</v>
      </c>
      <c r="D4" s="2">
        <v>1</v>
      </c>
      <c r="E4" s="3">
        <v>1.8315224627849405</v>
      </c>
      <c r="F4" s="10">
        <v>2.9852878458264294E-3</v>
      </c>
      <c r="G4" s="7" cm="1">
        <f t="array" ref="G4">MMULT(A4:D4, coeffs) - E4</f>
        <v>-0.10912180500498136</v>
      </c>
      <c r="H4" s="7" cm="1">
        <f t="array" ref="H4">E4-MMULT(A4:D4,coeffs)</f>
        <v>0.10912180500498136</v>
      </c>
      <c r="I4" s="8">
        <v>8.0177594258017029E-2</v>
      </c>
      <c r="L4" s="11">
        <v>-0.18929939926299838</v>
      </c>
      <c r="M4" s="11">
        <v>2.8944210746964336E-2</v>
      </c>
    </row>
    <row r="5" spans="1:13" x14ac:dyDescent="0.35">
      <c r="A5" s="2">
        <v>4.4019539950168864</v>
      </c>
      <c r="B5" s="2">
        <v>20.536413152500295</v>
      </c>
      <c r="C5" s="2">
        <v>218.84363727580092</v>
      </c>
      <c r="D5" s="2">
        <v>1</v>
      </c>
      <c r="E5" s="3">
        <v>1.8153029448285416</v>
      </c>
      <c r="F5" s="10">
        <v>-1.108383547170414</v>
      </c>
      <c r="G5" s="7" cm="1">
        <f t="array" ref="G5">MMULT(A5:D5, coeffs) - E5</f>
        <v>-4.5539107568307147E-2</v>
      </c>
      <c r="H5" s="7" cm="1">
        <f t="array" ref="H5">E5-MMULT(A5:D5,coeffs)</f>
        <v>4.5539107568307147E-2</v>
      </c>
      <c r="I5" s="8">
        <v>7.245505507837284E-2</v>
      </c>
      <c r="L5" s="11">
        <v>-0.11799416264667999</v>
      </c>
      <c r="M5" s="11">
        <v>-2.6915947510065694E-2</v>
      </c>
    </row>
    <row r="6" spans="1:13" x14ac:dyDescent="0.35">
      <c r="A6" s="2">
        <v>6.1436904711671989</v>
      </c>
      <c r="B6" s="2">
        <v>35.360914901187648</v>
      </c>
      <c r="C6" s="2">
        <v>264.85172526488151</v>
      </c>
      <c r="D6" s="2">
        <v>1</v>
      </c>
      <c r="E6" s="3">
        <v>2.6741657774989829</v>
      </c>
      <c r="G6" s="7" cm="1">
        <f t="array" ref="G6">MMULT(A6:D6, coeffs) - E6</f>
        <v>0.11474279558131784</v>
      </c>
      <c r="H6" s="7" cm="1">
        <f t="array" ref="H6">E6-MMULT(A6:D6,coeffs)</f>
        <v>-0.11474279558131784</v>
      </c>
      <c r="I6" s="8">
        <v>9.5828697772662355E-2</v>
      </c>
      <c r="L6" s="11">
        <v>1.8914097808655481E-2</v>
      </c>
      <c r="M6" s="11">
        <v>-0.21057149335398018</v>
      </c>
    </row>
    <row r="7" spans="1:13" x14ac:dyDescent="0.35">
      <c r="A7" s="2">
        <v>4.8990881489346467</v>
      </c>
      <c r="B7" s="2">
        <v>64.286236160106995</v>
      </c>
      <c r="C7" s="2">
        <v>299.081365855603</v>
      </c>
      <c r="D7" s="2">
        <v>1</v>
      </c>
      <c r="E7" s="3">
        <v>2.1106940305874846</v>
      </c>
      <c r="G7" s="7" cm="1">
        <f t="array" ref="G7">MMULT(A7:D7, coeffs) - E7</f>
        <v>0.15907131664878049</v>
      </c>
      <c r="H7" s="7" cm="1">
        <f t="array" ref="H7">E7-MMULT(A7:D7,coeffs)</f>
        <v>-0.15907131664878049</v>
      </c>
      <c r="I7" s="8">
        <v>0.19152270764953663</v>
      </c>
      <c r="L7" s="11">
        <v>-3.2451391000756141E-2</v>
      </c>
      <c r="M7" s="11">
        <v>-0.3505940242983171</v>
      </c>
    </row>
    <row r="8" spans="1:13" x14ac:dyDescent="0.35">
      <c r="A8" s="2">
        <v>6.945306726919207</v>
      </c>
      <c r="B8" s="2">
        <v>64.665340771144002</v>
      </c>
      <c r="C8" s="2">
        <v>138.62395938606582</v>
      </c>
      <c r="D8" s="2">
        <v>1</v>
      </c>
      <c r="E8" s="3">
        <v>2.7194975902519105</v>
      </c>
      <c r="G8" s="7" cm="1">
        <f t="array" ref="G8">MMULT(A8:D8, coeffs) - E8</f>
        <v>0.10341903527704899</v>
      </c>
      <c r="H8" s="7" cm="1">
        <f t="array" ref="H8">E8-MMULT(A8:D8,coeffs)</f>
        <v>-0.10341903527704899</v>
      </c>
      <c r="I8" s="8">
        <v>7.6219762796535598E-2</v>
      </c>
      <c r="L8" s="11">
        <v>2.719927248051339E-2</v>
      </c>
      <c r="M8" s="11">
        <v>-0.17963879807358457</v>
      </c>
    </row>
    <row r="9" spans="1:13" x14ac:dyDescent="0.35">
      <c r="A9" s="2">
        <v>6.9280541581685515</v>
      </c>
      <c r="B9" s="2">
        <v>23.125356481129167</v>
      </c>
      <c r="C9" s="2">
        <v>256.32696808509604</v>
      </c>
      <c r="D9" s="2">
        <v>1</v>
      </c>
      <c r="E9" s="3">
        <v>3.114420016272081</v>
      </c>
      <c r="G9" s="7" cm="1">
        <f t="array" ref="G9">MMULT(A9:D9, coeffs) - E9</f>
        <v>4.1940553054426122E-2</v>
      </c>
      <c r="H9" s="7" cm="1">
        <f t="array" ref="H9">E9-MMULT(A9:D9,coeffs)</f>
        <v>-4.1940553054426122E-2</v>
      </c>
      <c r="I9" s="8">
        <v>2.8331847198165283E-10</v>
      </c>
      <c r="L9" s="11">
        <v>4.1940552771107649E-2</v>
      </c>
      <c r="M9" s="11">
        <v>-4.1940553337744595E-2</v>
      </c>
    </row>
    <row r="10" spans="1:13" x14ac:dyDescent="0.35">
      <c r="A10" s="2">
        <v>5.3124184335273981</v>
      </c>
      <c r="B10" s="2">
        <v>51.0811886665402</v>
      </c>
      <c r="C10" s="2">
        <v>234.21267749807129</v>
      </c>
      <c r="D10" s="2">
        <v>1</v>
      </c>
      <c r="E10" s="3">
        <v>2.2689377527614996</v>
      </c>
      <c r="G10" s="7" cm="1">
        <f t="array" ref="G10">MMULT(A10:D10, coeffs) - E10</f>
        <v>1.2718217154721323E-2</v>
      </c>
      <c r="H10" s="7" cm="1">
        <f t="array" ref="H10">E10-MMULT(A10:D10,coeffs)</f>
        <v>-1.2718217154721323E-2</v>
      </c>
      <c r="I10" s="8">
        <v>1.1563764077635886E-2</v>
      </c>
      <c r="L10" s="11">
        <v>1.1544530770854367E-3</v>
      </c>
      <c r="M10" s="11">
        <v>-2.4281981232357211E-2</v>
      </c>
    </row>
    <row r="11" spans="1:13" x14ac:dyDescent="0.35">
      <c r="A11" s="2">
        <v>5.7737154984382171</v>
      </c>
      <c r="B11" s="2">
        <v>80.821662608892311</v>
      </c>
      <c r="C11" s="2">
        <v>241.27743134294593</v>
      </c>
      <c r="D11" s="2">
        <v>1</v>
      </c>
      <c r="E11" s="3">
        <v>2.6073522722105009</v>
      </c>
      <c r="G11" s="7" cm="1">
        <f t="array" ref="G11">MMULT(A11:D11, coeffs) - E11</f>
        <v>-6.5326139415056161E-2</v>
      </c>
      <c r="H11" s="7" cm="1">
        <f t="array" ref="H11">E11-MMULT(A11:D11,coeffs)</f>
        <v>6.5326139415056161E-2</v>
      </c>
      <c r="I11" s="8">
        <v>3.87971226288144E-2</v>
      </c>
      <c r="L11" s="11">
        <v>-0.10412326204387057</v>
      </c>
      <c r="M11" s="11">
        <v>2.6529016786241762E-2</v>
      </c>
    </row>
    <row r="12" spans="1:13" x14ac:dyDescent="0.35">
      <c r="A12" s="2">
        <v>6.7294438163335482</v>
      </c>
      <c r="B12" s="2">
        <v>74.200386603443235</v>
      </c>
      <c r="C12" s="2">
        <v>160.29745439686636</v>
      </c>
      <c r="D12" s="2">
        <v>1</v>
      </c>
      <c r="E12" s="3">
        <v>2.7710268341848754</v>
      </c>
      <c r="G12" s="7" cm="1">
        <f t="array" ref="G12">MMULT(A12:D12, coeffs) - E12</f>
        <v>9.832746538922077E-3</v>
      </c>
      <c r="H12" s="7" cm="1">
        <f t="array" ref="H12">E12-MMULT(A12:D12,coeffs)</f>
        <v>-9.832746538922077E-3</v>
      </c>
      <c r="I12" s="8">
        <v>0</v>
      </c>
      <c r="L12" s="11">
        <v>9.832746538922077E-3</v>
      </c>
      <c r="M12" s="11">
        <v>-9.832746538922077E-3</v>
      </c>
    </row>
    <row r="13" spans="1:13" x14ac:dyDescent="0.35">
      <c r="A13" s="2">
        <v>5.6087027262822771</v>
      </c>
      <c r="B13" s="2">
        <v>59.649551523822439</v>
      </c>
      <c r="C13" s="2">
        <v>110.1776211547818</v>
      </c>
      <c r="D13" s="2">
        <v>1</v>
      </c>
      <c r="E13" s="3">
        <v>1.9428593359704405</v>
      </c>
      <c r="G13" s="7" cm="1">
        <f t="array" ref="G13">MMULT(A13:D13, coeffs) - E13</f>
        <v>0.11986131439743342</v>
      </c>
      <c r="H13" s="7" cm="1">
        <f t="array" ref="H13">E13-MMULT(A13:D13,coeffs)</f>
        <v>-0.11986131439743342</v>
      </c>
      <c r="I13" s="8">
        <v>9.4765327500789767E-2</v>
      </c>
      <c r="L13" s="11">
        <v>2.5095986896643649E-2</v>
      </c>
      <c r="M13" s="11">
        <v>-0.21462664189822317</v>
      </c>
    </row>
    <row r="14" spans="1:13" x14ac:dyDescent="0.35">
      <c r="A14" s="2">
        <v>4.7274910988962597</v>
      </c>
      <c r="B14" s="2">
        <v>45.351183907056793</v>
      </c>
      <c r="C14" s="2">
        <v>204.40310544472442</v>
      </c>
      <c r="D14" s="2">
        <v>1</v>
      </c>
      <c r="E14" s="3">
        <v>1.9809313088551814</v>
      </c>
      <c r="G14" s="7" cm="1">
        <f t="array" ref="G14">MMULT(A14:D14, coeffs) - E14</f>
        <v>-8.4566488477120894E-2</v>
      </c>
      <c r="H14" s="7" cm="1">
        <f t="array" ref="H14">E14-MMULT(A14:D14,coeffs)</f>
        <v>8.4566488477120894E-2</v>
      </c>
      <c r="I14" s="8">
        <v>9.2626707571632813E-2</v>
      </c>
      <c r="L14" s="11">
        <v>-0.17719319604875372</v>
      </c>
      <c r="M14" s="11">
        <v>-8.0602190945119195E-3</v>
      </c>
    </row>
    <row r="15" spans="1:13" x14ac:dyDescent="0.35">
      <c r="A15" s="2">
        <v>5.787911743992284</v>
      </c>
      <c r="B15" s="2">
        <v>33.041658712211564</v>
      </c>
      <c r="C15" s="2">
        <v>214.57756178562886</v>
      </c>
      <c r="D15" s="2">
        <v>1</v>
      </c>
      <c r="E15" s="3">
        <v>2.5894770345986808</v>
      </c>
      <c r="G15" s="7" cm="1">
        <f t="array" ref="G15">MMULT(A15:D15, coeffs) - E15</f>
        <v>-0.13061558849397503</v>
      </c>
      <c r="H15" s="7" cm="1">
        <f t="array" ref="H15">E15-MMULT(A15:D15,coeffs)</f>
        <v>0.13061558849397503</v>
      </c>
      <c r="I15" s="8">
        <v>0.16021747252593246</v>
      </c>
      <c r="L15" s="11">
        <v>-0.29083306101990747</v>
      </c>
      <c r="M15" s="11">
        <v>-2.9601884031957432E-2</v>
      </c>
    </row>
    <row r="16" spans="1:13" x14ac:dyDescent="0.35">
      <c r="A16" s="2">
        <v>6.6850042166531605</v>
      </c>
      <c r="B16" s="2">
        <v>79.633072543410279</v>
      </c>
      <c r="C16" s="2">
        <v>214.39652468869022</v>
      </c>
      <c r="D16" s="2">
        <v>1</v>
      </c>
      <c r="E16" s="3">
        <v>2.9616276705903974</v>
      </c>
      <c r="G16" s="7" cm="1">
        <f t="array" ref="G16">MMULT(A16:D16, coeffs) - E16</f>
        <v>-4.0474070815568197E-2</v>
      </c>
      <c r="H16" s="7" cm="1">
        <f t="array" ref="H16">E16-MMULT(A16:D16,coeffs)</f>
        <v>4.0474070815568197E-2</v>
      </c>
      <c r="I16" s="8">
        <v>3.1243628984034499E-2</v>
      </c>
      <c r="L16" s="11">
        <v>-7.1717699799602699E-2</v>
      </c>
      <c r="M16" s="11">
        <v>9.2304418315336985E-3</v>
      </c>
    </row>
    <row r="17" spans="1:13" x14ac:dyDescent="0.35">
      <c r="A17" s="2">
        <v>4.4323525603302958</v>
      </c>
      <c r="B17" s="2">
        <v>34.702686516661942</v>
      </c>
      <c r="C17" s="2">
        <v>142.43279981877123</v>
      </c>
      <c r="D17" s="2">
        <v>1</v>
      </c>
      <c r="E17" s="3">
        <v>1.4608097381524574</v>
      </c>
      <c r="G17" s="7" cm="1">
        <f t="array" ref="G17">MMULT(A17:D17, coeffs) - E17</f>
        <v>9.9326482537010818E-2</v>
      </c>
      <c r="H17" s="7" cm="1">
        <f t="array" ref="H17">E17-MMULT(A17:D17,coeffs)</f>
        <v>-9.9326482537010818E-2</v>
      </c>
      <c r="I17" s="8">
        <v>6.8492623953330167E-2</v>
      </c>
      <c r="L17" s="11">
        <v>3.0833858583680651E-2</v>
      </c>
      <c r="M17" s="11">
        <v>-0.16781910649034099</v>
      </c>
    </row>
    <row r="18" spans="1:13" x14ac:dyDescent="0.35">
      <c r="A18" s="2">
        <v>6.4413111331497115</v>
      </c>
      <c r="B18" s="2">
        <v>32.43725866123458</v>
      </c>
      <c r="C18" s="2">
        <v>184.69328310341911</v>
      </c>
      <c r="D18" s="2">
        <v>1</v>
      </c>
      <c r="E18" s="3">
        <v>2.7972287552996908</v>
      </c>
      <c r="G18" s="7" cm="1">
        <f t="array" ref="G18">MMULT(A18:D18, coeffs) - E18</f>
        <v>-9.8151029448494853E-2</v>
      </c>
      <c r="H18" s="7" cm="1">
        <f t="array" ref="H18">E18-MMULT(A18:D18,coeffs)</f>
        <v>9.8151029448494853E-2</v>
      </c>
      <c r="I18" s="8">
        <v>0.14243988538830174</v>
      </c>
      <c r="L18" s="11">
        <v>-0.24059091483679659</v>
      </c>
      <c r="M18" s="11">
        <v>-4.4288855939806887E-2</v>
      </c>
    </row>
    <row r="19" spans="1:13" x14ac:dyDescent="0.35">
      <c r="A19" s="2">
        <v>6.7038666411134447</v>
      </c>
      <c r="B19" s="2">
        <v>75.14913755808503</v>
      </c>
      <c r="C19" s="2">
        <v>285.39713881200589</v>
      </c>
      <c r="D19" s="2">
        <v>1</v>
      </c>
      <c r="E19" s="3">
        <v>3.1630090644884596</v>
      </c>
      <c r="G19" s="7" cm="1">
        <f t="array" ref="G19">MMULT(A19:D19, coeffs) - E19</f>
        <v>-2.1380774884758758E-2</v>
      </c>
      <c r="H19" s="7" cm="1">
        <f t="array" ref="H19">E19-MMULT(A19:D19,coeffs)</f>
        <v>2.1380774884758758E-2</v>
      </c>
      <c r="I19" s="8">
        <v>0</v>
      </c>
      <c r="L19" s="11">
        <v>-2.1380774884758758E-2</v>
      </c>
      <c r="M19" s="11">
        <v>2.1380774884758758E-2</v>
      </c>
    </row>
    <row r="20" spans="1:13" x14ac:dyDescent="0.35">
      <c r="A20" s="2">
        <v>5.6171664864353552</v>
      </c>
      <c r="B20" s="2">
        <v>87.952702512842862</v>
      </c>
      <c r="C20" s="2">
        <v>221.02177785607415</v>
      </c>
      <c r="D20" s="2">
        <v>1</v>
      </c>
      <c r="E20" s="3">
        <v>2.3727944187863299</v>
      </c>
      <c r="G20" s="7" cm="1">
        <f t="array" ref="G20">MMULT(A20:D20, coeffs) - E20</f>
        <v>3.1386787706201957E-2</v>
      </c>
      <c r="H20" s="7" cm="1">
        <f t="array" ref="H20">E20-MMULT(A20:D20,coeffs)</f>
        <v>-3.1386787706201957E-2</v>
      </c>
      <c r="I20" s="8">
        <v>6.211964293303842E-2</v>
      </c>
      <c r="L20" s="11">
        <v>-3.0732855226836463E-2</v>
      </c>
      <c r="M20" s="11">
        <v>-9.3506430639240384E-2</v>
      </c>
    </row>
    <row r="21" spans="1:13" x14ac:dyDescent="0.35">
      <c r="A21" s="4">
        <v>6.4296657830998223</v>
      </c>
      <c r="B21" s="4">
        <v>64.344305325621633</v>
      </c>
      <c r="C21" s="4">
        <v>151.55161743567479</v>
      </c>
      <c r="D21" s="4">
        <v>1</v>
      </c>
      <c r="E21" s="5">
        <v>2.5226884804447764</v>
      </c>
      <c r="G21" s="12" cm="1">
        <f t="array" ref="G21">MMULT(A21:D21, coeffs) - E21</f>
        <v>7.8668876276865252E-2</v>
      </c>
      <c r="H21" s="12" cm="1">
        <f t="array" ref="H21">E21-MMULT(A21:D21,coeffs)</f>
        <v>-7.8668876276865252E-2</v>
      </c>
    </row>
    <row r="22" spans="1:13" x14ac:dyDescent="0.35">
      <c r="A22" s="4">
        <v>5.583757278164045</v>
      </c>
      <c r="B22" s="4">
        <v>26.658392262200451</v>
      </c>
      <c r="C22" s="4">
        <v>146.34661587947204</v>
      </c>
      <c r="D22" s="4">
        <v>1</v>
      </c>
      <c r="E22" s="5">
        <v>2.2114224024818334</v>
      </c>
      <c r="G22" s="12" cm="1">
        <f t="array" ref="G22">MMULT(A22:D22, coeffs) - E22</f>
        <v>-6.0640647973187356E-2</v>
      </c>
      <c r="H22" s="12" cm="1">
        <f t="array" ref="H22">E22-MMULT(A22:D22,coeffs)</f>
        <v>6.0640647973187356E-2</v>
      </c>
      <c r="L22" s="6" t="s">
        <v>14</v>
      </c>
    </row>
    <row r="23" spans="1:13" x14ac:dyDescent="0.35">
      <c r="L23" s="6" t="s">
        <v>13</v>
      </c>
    </row>
    <row r="25" spans="1:13" x14ac:dyDescent="0.35">
      <c r="A25" s="6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6DE37B46B1F644B9B465B9A1A76721" ma:contentTypeVersion="18" ma:contentTypeDescription="Create a new document." ma:contentTypeScope="" ma:versionID="2f5bc2296594e049dbde340d787ee631">
  <xsd:schema xmlns:xsd="http://www.w3.org/2001/XMLSchema" xmlns:xs="http://www.w3.org/2001/XMLSchema" xmlns:p="http://schemas.microsoft.com/office/2006/metadata/properties" xmlns:ns3="8960806f-4100-4596-b550-d8c2d6f51eb6" xmlns:ns4="64c3bad1-2010-4458-994b-1a1cb12f185d" targetNamespace="http://schemas.microsoft.com/office/2006/metadata/properties" ma:root="true" ma:fieldsID="59bbd0b56a8faac8cbdf3752f2352979" ns3:_="" ns4:_="">
    <xsd:import namespace="8960806f-4100-4596-b550-d8c2d6f51eb6"/>
    <xsd:import namespace="64c3bad1-2010-4458-994b-1a1cb12f185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60806f-4100-4596-b550-d8c2d6f51eb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c3bad1-2010-4458-994b-1a1cb12f185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960806f-4100-4596-b550-d8c2d6f51eb6" xsi:nil="true"/>
  </documentManagement>
</p:properties>
</file>

<file path=customXml/itemProps1.xml><?xml version="1.0" encoding="utf-8"?>
<ds:datastoreItem xmlns:ds="http://schemas.openxmlformats.org/officeDocument/2006/customXml" ds:itemID="{7AE63764-BA40-4BD4-B523-955ED5A7BF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960806f-4100-4596-b550-d8c2d6f51eb6"/>
    <ds:schemaRef ds:uri="64c3bad1-2010-4458-994b-1a1cb12f1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D7D33AA-9417-4A3B-995C-57C76C1261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60696A5-9D9E-443F-BE4A-A72F4E27205A}">
  <ds:schemaRefs>
    <ds:schemaRef ds:uri="http://schemas.microsoft.com/office/2006/documentManagement/types"/>
    <ds:schemaRef ds:uri="8960806f-4100-4596-b550-d8c2d6f51eb6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dcmitype/"/>
    <ds:schemaRef ds:uri="64c3bad1-2010-4458-994b-1a1cb12f185d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9</vt:i4>
      </vt:variant>
    </vt:vector>
  </HeadingPairs>
  <TitlesOfParts>
    <vt:vector size="10" baseType="lpstr">
      <vt:lpstr>Sheet1</vt:lpstr>
      <vt:lpstr>abs_value_objective</vt:lpstr>
      <vt:lpstr>coeffs</vt:lpstr>
      <vt:lpstr>deficit</vt:lpstr>
      <vt:lpstr>excess</vt:lpstr>
      <vt:lpstr>lhs</vt:lpstr>
      <vt:lpstr>sq_objective</vt:lpstr>
      <vt:lpstr>X</vt:lpstr>
      <vt:lpstr>y</vt:lpstr>
      <vt:lpstr>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2024-10-15T19:51:10Z</dcterms:created>
  <dcterms:modified xsi:type="dcterms:W3CDTF">2024-10-16T16:17:22Z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0x0101002F6DE37B46B1F644B9B465B9A1A76721</vt:lpwstr>
  </property>
</Properties>
</file>