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shishg/Dropbox/ashishg/WWW/msande214/handouts/"/>
    </mc:Choice>
  </mc:AlternateContent>
  <xr:revisionPtr revIDLastSave="0" documentId="13_ncr:1_{33243DD1-B30A-3A44-940D-931FA0DF5010}" xr6:coauthVersionLast="47" xr6:coauthVersionMax="47" xr10:uidLastSave="{00000000-0000-0000-0000-000000000000}"/>
  <bookViews>
    <workbookView xWindow="2220" yWindow="500" windowWidth="29440" windowHeight="20840" xr2:uid="{AC4865FD-AF48-144B-9D9F-1BD834532ED9}"/>
  </bookViews>
  <sheets>
    <sheet name="Sheet1" sheetId="1" r:id="rId1"/>
  </sheets>
  <definedNames>
    <definedName name="b">Sheet1!$E$9:$E$18</definedName>
    <definedName name="objective">Sheet1!$B$22</definedName>
    <definedName name="P">Sheet1!$B$9:$D$18</definedName>
    <definedName name="prices">Sheet1!$B$20:$D$20</definedName>
    <definedName name="Px">Sheet1!$H$9:$H$18</definedName>
    <definedName name="solver_adj" localSheetId="0" hidden="1">Sheet1!$G$9:$G$11</definedName>
    <definedName name="solver_cvg" localSheetId="0" hidden="1">0.0001</definedName>
    <definedName name="solver_drv" localSheetId="0" hidden="1">1</definedName>
    <definedName name="solver_eng" localSheetId="0" hidden="1">2</definedName>
    <definedName name="solver_itr" localSheetId="0" hidden="1">2147483647</definedName>
    <definedName name="solver_lhs1" localSheetId="0" hidden="1">Sheet1!$H$9:$H$18</definedName>
    <definedName name="solver_lin" localSheetId="0" hidden="1">1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2</definedName>
    <definedName name="solver_nod" localSheetId="0" hidden="1">2147483647</definedName>
    <definedName name="solver_num" localSheetId="0" hidden="1">1</definedName>
    <definedName name="solver_opt" localSheetId="0" hidden="1">Sheet1!$B$22</definedName>
    <definedName name="solver_pre" localSheetId="0" hidden="1">0.000001</definedName>
    <definedName name="solver_rbv" localSheetId="0" hidden="1">1</definedName>
    <definedName name="solver_rel1" localSheetId="0" hidden="1">3</definedName>
    <definedName name="solver_rhs1" localSheetId="0" hidden="1">b</definedName>
    <definedName name="solver_rlx" localSheetId="0" hidden="1">1</definedName>
    <definedName name="solver_rsd" localSheetId="0" hidden="1">0</definedName>
    <definedName name="solver_scl" localSheetId="0" hidden="1">2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2</definedName>
    <definedName name="solver_val" localSheetId="0" hidden="1">0</definedName>
    <definedName name="solver_ver" localSheetId="0" hidden="1">2</definedName>
    <definedName name="x">Sheet1!$G$9:$G$11</definedName>
    <definedName name="z">Sheet1!$A$9:$A$18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8" i="1" l="1"/>
  <c r="C17" i="1"/>
  <c r="C16" i="1"/>
  <c r="C15" i="1"/>
  <c r="C14" i="1"/>
  <c r="C13" i="1"/>
  <c r="C12" i="1"/>
  <c r="C11" i="1"/>
  <c r="C10" i="1"/>
  <c r="C9" i="1"/>
  <c r="B22" i="1" a="1"/>
  <c r="B22" i="1" s="1"/>
  <c r="B18" i="1"/>
  <c r="B17" i="1"/>
  <c r="B16" i="1"/>
  <c r="B15" i="1"/>
  <c r="B14" i="1"/>
  <c r="B13" i="1"/>
  <c r="B12" i="1"/>
  <c r="B11" i="1"/>
  <c r="B10" i="1"/>
  <c r="B9" i="1"/>
  <c r="E18" i="1"/>
  <c r="E17" i="1"/>
  <c r="E16" i="1"/>
  <c r="E15" i="1"/>
  <c r="E14" i="1"/>
  <c r="E13" i="1"/>
  <c r="E12" i="1"/>
  <c r="E11" i="1"/>
  <c r="E10" i="1"/>
  <c r="E9" i="1"/>
  <c r="D18" i="1"/>
  <c r="D17" i="1"/>
  <c r="D16" i="1"/>
  <c r="D15" i="1"/>
  <c r="D14" i="1"/>
  <c r="D13" i="1"/>
  <c r="D12" i="1"/>
  <c r="D11" i="1"/>
  <c r="D10" i="1"/>
  <c r="D9" i="1"/>
  <c r="H9" i="1" l="1" a="1"/>
  <c r="H9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<sst xmlns="http://schemas.openxmlformats.org/spreadsheetml/2006/main" count="10" uniqueCount="10">
  <si>
    <t>Market Scenarioc(future price of stock)</t>
  </si>
  <si>
    <t>Payoff of stock</t>
  </si>
  <si>
    <t>Payoff of put option</t>
  </si>
  <si>
    <t>payoff of bond</t>
  </si>
  <si>
    <t>price</t>
  </si>
  <si>
    <t>liability (b)</t>
  </si>
  <si>
    <t>Payoffs (P)</t>
  </si>
  <si>
    <t>Portfolio (x)</t>
  </si>
  <si>
    <t>Payoff of Portfolio (Px)</t>
  </si>
  <si>
    <t>objective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</si>
</sst>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0" fontId="0" fillId="2" borderId="0" xfId="0" applyFill="1" applyAlignment="1">
      <alignment wrapText="1"/>
    </xf>
    <xf numFmtId="0" fontId="0" fillId="3" borderId="0" xfId="0" applyFill="1" applyAlignment="1">
      <alignment wrapText="1"/>
    </xf>
    <xf numFmtId="0" fontId="1" fillId="0" borderId="0" xfId="0" applyFont="1" applyAlignment="1">
      <alignment horizontal="center" wrapText="1"/>
    </xf>
    <xf numFmtId="0" fontId="0" fillId="4" borderId="0" xfId="0" applyFill="1" applyAlignment="1">
      <alignment wrapText="1"/>
    </xf>
    <xf numFmtId="0" fontId="0" fillId="5" borderId="0" xfId="0" applyFill="1" applyAlignment="1">
      <alignment wrapText="1"/>
    </xf>
    <xf numFmtId="0" fontId="0" fillId="6" borderId="0" xfId="0" applyFill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354887</xdr:colOff>
      <xdr:row>5</xdr:row>
      <xdr:rowOff>38100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F7FE6CE-86F2-128D-CF7E-87CD9307F4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317287" cy="10541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A1B3D9-0613-3F40-B759-61FB1A6CBF1F}">
  <dimension ref="A7:H22"/>
  <sheetViews>
    <sheetView tabSelected="1" topLeftCell="A7" zoomScale="200" zoomScaleNormal="200" workbookViewId="0">
      <selection activeCell="C11" sqref="C11"/>
    </sheetView>
  </sheetViews>
  <sheetFormatPr baseColWidth="10" defaultRowHeight="16" x14ac:dyDescent="0.2"/>
  <cols>
    <col min="1" max="1" width="19" style="2" customWidth="1"/>
    <col min="2" max="5" width="11" style="2" bestFit="1" customWidth="1"/>
    <col min="6" max="6" width="10.83203125" style="2"/>
    <col min="7" max="7" width="11" style="2" bestFit="1" customWidth="1"/>
    <col min="8" max="8" width="12" style="2" bestFit="1" customWidth="1"/>
    <col min="9" max="16384" width="10.83203125" style="2"/>
  </cols>
  <sheetData>
    <row r="7" spans="1:8" x14ac:dyDescent="0.2">
      <c r="B7" s="5" t="s">
        <v>6</v>
      </c>
      <c r="C7" s="5"/>
      <c r="D7" s="5"/>
    </row>
    <row r="8" spans="1:8" ht="51" x14ac:dyDescent="0.2">
      <c r="A8" s="1" t="s">
        <v>0</v>
      </c>
      <c r="B8" s="1" t="s">
        <v>1</v>
      </c>
      <c r="C8" s="1" t="s">
        <v>2</v>
      </c>
      <c r="D8" s="1" t="s">
        <v>3</v>
      </c>
      <c r="E8" s="1" t="s">
        <v>5</v>
      </c>
      <c r="G8" s="1" t="s">
        <v>7</v>
      </c>
      <c r="H8" s="1" t="s">
        <v>8</v>
      </c>
    </row>
    <row r="9" spans="1:8" x14ac:dyDescent="0.2">
      <c r="A9" s="2">
        <v>10</v>
      </c>
      <c r="B9" s="3">
        <f>A9</f>
        <v>10</v>
      </c>
      <c r="C9" s="3">
        <f>MAX(0, 45-A9)</f>
        <v>35</v>
      </c>
      <c r="D9" s="3">
        <f>1</f>
        <v>1</v>
      </c>
      <c r="E9" s="4">
        <f>MAX(0,A9-50)</f>
        <v>0</v>
      </c>
      <c r="G9" s="6">
        <v>0.90909090909090906</v>
      </c>
      <c r="H9" s="7" cm="1">
        <f t="array" ref="H9:H18">MMULT(P,x)</f>
        <v>-7.1054273576010019E-15</v>
      </c>
    </row>
    <row r="10" spans="1:8" x14ac:dyDescent="0.2">
      <c r="A10" s="2">
        <v>20</v>
      </c>
      <c r="B10" s="3">
        <f t="shared" ref="B10:B18" si="0">A10</f>
        <v>20</v>
      </c>
      <c r="C10" s="3">
        <f t="shared" ref="C10:C18" si="1">MAX(0, 45-A10)</f>
        <v>25</v>
      </c>
      <c r="D10" s="3">
        <f>1</f>
        <v>1</v>
      </c>
      <c r="E10" s="4">
        <f t="shared" ref="E10:E18" si="2">MAX(0,A10-50)</f>
        <v>0</v>
      </c>
      <c r="G10" s="6">
        <v>0.90909090909090906</v>
      </c>
      <c r="H10" s="7">
        <v>-7.1054273576010019E-15</v>
      </c>
    </row>
    <row r="11" spans="1:8" x14ac:dyDescent="0.2">
      <c r="A11" s="2">
        <v>30</v>
      </c>
      <c r="B11" s="3">
        <f t="shared" si="0"/>
        <v>30</v>
      </c>
      <c r="C11" s="3">
        <f t="shared" si="1"/>
        <v>15</v>
      </c>
      <c r="D11" s="3">
        <f>1</f>
        <v>1</v>
      </c>
      <c r="E11" s="4">
        <f t="shared" si="2"/>
        <v>0</v>
      </c>
      <c r="G11" s="6">
        <v>-40.909090909090914</v>
      </c>
      <c r="H11" s="7">
        <v>-7.1054273576010019E-15</v>
      </c>
    </row>
    <row r="12" spans="1:8" x14ac:dyDescent="0.2">
      <c r="A12" s="2">
        <v>40</v>
      </c>
      <c r="B12" s="3">
        <f t="shared" si="0"/>
        <v>40</v>
      </c>
      <c r="C12" s="3">
        <f t="shared" si="1"/>
        <v>5</v>
      </c>
      <c r="D12" s="3">
        <f>1</f>
        <v>1</v>
      </c>
      <c r="E12" s="4">
        <f t="shared" si="2"/>
        <v>0</v>
      </c>
      <c r="H12" s="7">
        <v>-7.1054273576010019E-15</v>
      </c>
    </row>
    <row r="13" spans="1:8" x14ac:dyDescent="0.2">
      <c r="A13" s="2">
        <v>45</v>
      </c>
      <c r="B13" s="3">
        <f t="shared" si="0"/>
        <v>45</v>
      </c>
      <c r="C13" s="3">
        <f t="shared" si="1"/>
        <v>0</v>
      </c>
      <c r="D13" s="3">
        <f>1</f>
        <v>1</v>
      </c>
      <c r="E13" s="4">
        <f t="shared" si="2"/>
        <v>0</v>
      </c>
      <c r="H13" s="7">
        <v>-7.1054273576010019E-15</v>
      </c>
    </row>
    <row r="14" spans="1:8" x14ac:dyDescent="0.2">
      <c r="A14" s="2">
        <v>50</v>
      </c>
      <c r="B14" s="3">
        <f t="shared" si="0"/>
        <v>50</v>
      </c>
      <c r="C14" s="3">
        <f t="shared" si="1"/>
        <v>0</v>
      </c>
      <c r="D14" s="3">
        <f>1</f>
        <v>1</v>
      </c>
      <c r="E14" s="4">
        <f t="shared" si="2"/>
        <v>0</v>
      </c>
      <c r="H14" s="7">
        <v>4.5454545454545396</v>
      </c>
    </row>
    <row r="15" spans="1:8" x14ac:dyDescent="0.2">
      <c r="A15" s="2">
        <v>70</v>
      </c>
      <c r="B15" s="3">
        <f t="shared" si="0"/>
        <v>70</v>
      </c>
      <c r="C15" s="3">
        <f t="shared" si="1"/>
        <v>0</v>
      </c>
      <c r="D15" s="3">
        <f>1</f>
        <v>1</v>
      </c>
      <c r="E15" s="4">
        <f t="shared" si="2"/>
        <v>20</v>
      </c>
      <c r="H15" s="7">
        <v>22.72727272727272</v>
      </c>
    </row>
    <row r="16" spans="1:8" x14ac:dyDescent="0.2">
      <c r="A16" s="2">
        <v>80</v>
      </c>
      <c r="B16" s="3">
        <f t="shared" si="0"/>
        <v>80</v>
      </c>
      <c r="C16" s="3">
        <f t="shared" si="1"/>
        <v>0</v>
      </c>
      <c r="D16" s="3">
        <f>1</f>
        <v>1</v>
      </c>
      <c r="E16" s="4">
        <f t="shared" si="2"/>
        <v>30</v>
      </c>
      <c r="H16" s="7">
        <v>31.818181818181806</v>
      </c>
    </row>
    <row r="17" spans="1:8" x14ac:dyDescent="0.2">
      <c r="A17" s="2">
        <v>90</v>
      </c>
      <c r="B17" s="3">
        <f t="shared" si="0"/>
        <v>90</v>
      </c>
      <c r="C17" s="3">
        <f t="shared" si="1"/>
        <v>0</v>
      </c>
      <c r="D17" s="3">
        <f>1</f>
        <v>1</v>
      </c>
      <c r="E17" s="4">
        <f t="shared" si="2"/>
        <v>40</v>
      </c>
      <c r="H17" s="7">
        <v>40.909090909090899</v>
      </c>
    </row>
    <row r="18" spans="1:8" x14ac:dyDescent="0.2">
      <c r="A18" s="2">
        <v>100</v>
      </c>
      <c r="B18" s="3">
        <f t="shared" si="0"/>
        <v>100</v>
      </c>
      <c r="C18" s="3">
        <f t="shared" si="1"/>
        <v>0</v>
      </c>
      <c r="D18" s="3">
        <f>1</f>
        <v>1</v>
      </c>
      <c r="E18" s="4">
        <f t="shared" si="2"/>
        <v>50</v>
      </c>
      <c r="H18" s="7">
        <v>49.999999999999993</v>
      </c>
    </row>
    <row r="20" spans="1:8" ht="17" x14ac:dyDescent="0.2">
      <c r="A20" s="2" t="s">
        <v>4</v>
      </c>
      <c r="B20" s="3">
        <v>40</v>
      </c>
      <c r="C20" s="3">
        <v>8</v>
      </c>
      <c r="D20" s="3">
        <v>0.95</v>
      </c>
    </row>
    <row r="22" spans="1:8" ht="17" x14ac:dyDescent="0.2">
      <c r="A22" s="1" t="s">
        <v>9</v>
      </c>
      <c r="B22" s="8" cm="1">
        <f t="array" ref="B22">MMULT(prices, x)</f>
        <v>4.7727272727272663</v>
      </c>
    </row>
  </sheetData>
  <mergeCells count="1">
    <mergeCell ref="B7:D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7</vt:i4>
      </vt:variant>
    </vt:vector>
  </HeadingPairs>
  <TitlesOfParts>
    <vt:vector size="8" baseType="lpstr">
      <vt:lpstr>Sheet1</vt:lpstr>
      <vt:lpstr>b</vt:lpstr>
      <vt:lpstr>objective</vt:lpstr>
      <vt:lpstr>P</vt:lpstr>
      <vt:lpstr>prices</vt:lpstr>
      <vt:lpstr>Px</vt:lpstr>
      <vt:lpstr>x</vt:lpstr>
      <vt:lpstr>z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Ashish Goel</dc:creator>
  <cp:lastModifiedBy>Goel, Ashish  Maj</cp:lastModifiedBy>
  <dcterms:created xsi:type="dcterms:W3CDTF">2024-05-02T18:17:33Z</dcterms:created>
  <dcterms:modified xsi:type="dcterms:W3CDTF">2024-05-02T21:37:19Z</dcterms:modified>
</cp:coreProperties>
</file>