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75" yWindow="780" windowWidth="14940" windowHeight="733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phi">Sheet1!$C$5</definedName>
    <definedName name="theta">Sheet1!$B$5</definedName>
  </definedNames>
  <calcPr calcId="145621"/>
</workbook>
</file>

<file path=xl/calcChain.xml><?xml version="1.0" encoding="utf-8"?>
<calcChain xmlns="http://schemas.openxmlformats.org/spreadsheetml/2006/main">
  <c r="C4" i="1" l="1"/>
  <c r="B5" i="1" l="1"/>
  <c r="B4" i="1"/>
  <c r="G5" i="1"/>
  <c r="G6" i="1"/>
  <c r="E51" i="1" l="1"/>
  <c r="E52" i="1"/>
  <c r="C5" i="1" l="1"/>
  <c r="J97" i="1" l="1"/>
  <c r="J96" i="1"/>
  <c r="J95" i="1"/>
  <c r="J94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36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L2" i="1"/>
  <c r="K2" i="1"/>
  <c r="K93" i="1" l="1"/>
  <c r="L93" i="1" s="1"/>
  <c r="F50" i="1" s="1"/>
  <c r="G50" i="1" s="1"/>
  <c r="K89" i="1"/>
  <c r="L89" i="1" s="1"/>
  <c r="F46" i="1" s="1"/>
  <c r="G46" i="1" s="1"/>
  <c r="K85" i="1"/>
  <c r="L85" i="1" s="1"/>
  <c r="F42" i="1" s="1"/>
  <c r="G42" i="1" s="1"/>
  <c r="K81" i="1"/>
  <c r="L81" i="1" s="1"/>
  <c r="F38" i="1" s="1"/>
  <c r="G38" i="1" s="1"/>
  <c r="K92" i="1"/>
  <c r="L92" i="1" s="1"/>
  <c r="F49" i="1" s="1"/>
  <c r="G49" i="1" s="1"/>
  <c r="K91" i="1"/>
  <c r="L91" i="1" s="1"/>
  <c r="F48" i="1" s="1"/>
  <c r="G48" i="1" s="1"/>
  <c r="K88" i="1"/>
  <c r="L88" i="1" s="1"/>
  <c r="F45" i="1" s="1"/>
  <c r="G45" i="1" s="1"/>
  <c r="K87" i="1"/>
  <c r="L87" i="1" s="1"/>
  <c r="F44" i="1" s="1"/>
  <c r="G44" i="1" s="1"/>
  <c r="K84" i="1"/>
  <c r="L84" i="1" s="1"/>
  <c r="F41" i="1" s="1"/>
  <c r="G41" i="1" s="1"/>
  <c r="K83" i="1"/>
  <c r="L83" i="1" s="1"/>
  <c r="F40" i="1" s="1"/>
  <c r="G40" i="1" s="1"/>
  <c r="K80" i="1"/>
  <c r="L80" i="1" s="1"/>
  <c r="F37" i="1" s="1"/>
  <c r="G37" i="1" s="1"/>
  <c r="K79" i="1"/>
  <c r="L79" i="1" s="1"/>
  <c r="F36" i="1" s="1"/>
  <c r="G36" i="1" s="1"/>
  <c r="K95" i="1"/>
  <c r="L95" i="1" s="1"/>
  <c r="F52" i="1" s="1"/>
  <c r="G52" i="1" s="1"/>
  <c r="K96" i="1"/>
  <c r="L96" i="1" s="1"/>
  <c r="F53" i="1" s="1"/>
  <c r="G53" i="1" s="1"/>
  <c r="K90" i="1"/>
  <c r="L90" i="1" s="1"/>
  <c r="F47" i="1" s="1"/>
  <c r="G47" i="1" s="1"/>
  <c r="K86" i="1"/>
  <c r="L86" i="1" s="1"/>
  <c r="F43" i="1" s="1"/>
  <c r="G43" i="1" s="1"/>
  <c r="K82" i="1"/>
  <c r="L82" i="1" s="1"/>
  <c r="F39" i="1" s="1"/>
  <c r="G39" i="1" s="1"/>
  <c r="K94" i="1"/>
  <c r="L94" i="1" s="1"/>
  <c r="F51" i="1" s="1"/>
  <c r="G51" i="1" s="1"/>
  <c r="K97" i="1"/>
  <c r="L97" i="1" s="1"/>
  <c r="J41" i="1"/>
  <c r="J42" i="1"/>
  <c r="K42" i="1" s="1"/>
  <c r="L42" i="1" s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" i="1"/>
  <c r="K4" i="1" s="1"/>
  <c r="K76" i="1" l="1"/>
  <c r="L76" i="1" s="1"/>
  <c r="K75" i="1"/>
  <c r="L75" i="1" s="1"/>
  <c r="K72" i="1"/>
  <c r="L72" i="1" s="1"/>
  <c r="K71" i="1"/>
  <c r="L71" i="1" s="1"/>
  <c r="K68" i="1"/>
  <c r="L68" i="1" s="1"/>
  <c r="K67" i="1"/>
  <c r="L67" i="1" s="1"/>
  <c r="K64" i="1"/>
  <c r="L64" i="1" s="1"/>
  <c r="K63" i="1"/>
  <c r="L63" i="1" s="1"/>
  <c r="K60" i="1"/>
  <c r="L60" i="1" s="1"/>
  <c r="K59" i="1"/>
  <c r="L59" i="1" s="1"/>
  <c r="K56" i="1"/>
  <c r="L56" i="1" s="1"/>
  <c r="K55" i="1"/>
  <c r="L55" i="1" s="1"/>
  <c r="K52" i="1"/>
  <c r="L52" i="1" s="1"/>
  <c r="K51" i="1"/>
  <c r="L51" i="1" s="1"/>
  <c r="K48" i="1"/>
  <c r="L48" i="1" s="1"/>
  <c r="K47" i="1"/>
  <c r="L47" i="1" s="1"/>
  <c r="K44" i="1"/>
  <c r="L44" i="1" s="1"/>
  <c r="K43" i="1"/>
  <c r="L43" i="1" s="1"/>
  <c r="K40" i="1"/>
  <c r="K74" i="1"/>
  <c r="L74" i="1" s="1"/>
  <c r="K73" i="1"/>
  <c r="L73" i="1" s="1"/>
  <c r="K70" i="1"/>
  <c r="L70" i="1" s="1"/>
  <c r="K69" i="1"/>
  <c r="L69" i="1" s="1"/>
  <c r="K66" i="1"/>
  <c r="L66" i="1" s="1"/>
  <c r="K65" i="1"/>
  <c r="L65" i="1" s="1"/>
  <c r="K62" i="1"/>
  <c r="L62" i="1" s="1"/>
  <c r="K61" i="1"/>
  <c r="L61" i="1" s="1"/>
  <c r="K58" i="1"/>
  <c r="L58" i="1" s="1"/>
  <c r="K57" i="1"/>
  <c r="L57" i="1" s="1"/>
  <c r="K54" i="1"/>
  <c r="L54" i="1" s="1"/>
  <c r="K53" i="1"/>
  <c r="L53" i="1" s="1"/>
  <c r="K50" i="1"/>
  <c r="L50" i="1" s="1"/>
  <c r="K49" i="1"/>
  <c r="L49" i="1" s="1"/>
  <c r="K46" i="1"/>
  <c r="L46" i="1" s="1"/>
  <c r="K45" i="1"/>
  <c r="L45" i="1" s="1"/>
  <c r="K41" i="1"/>
  <c r="L41" i="1" s="1"/>
  <c r="L40" i="1"/>
  <c r="K38" i="1"/>
  <c r="L38" i="1" s="1"/>
  <c r="K36" i="1"/>
  <c r="L36" i="1" s="1"/>
  <c r="K34" i="1"/>
  <c r="K32" i="1"/>
  <c r="L32" i="1" s="1"/>
  <c r="K30" i="1"/>
  <c r="L30" i="1" s="1"/>
  <c r="K28" i="1"/>
  <c r="L28" i="1" s="1"/>
  <c r="K26" i="1"/>
  <c r="L26" i="1" s="1"/>
  <c r="K24" i="1"/>
  <c r="K22" i="1"/>
  <c r="L22" i="1" s="1"/>
  <c r="K20" i="1"/>
  <c r="L20" i="1" s="1"/>
  <c r="K18" i="1"/>
  <c r="L18" i="1" s="1"/>
  <c r="K16" i="1"/>
  <c r="L16" i="1" s="1"/>
  <c r="K14" i="1"/>
  <c r="L14" i="1" s="1"/>
  <c r="K12" i="1"/>
  <c r="K10" i="1"/>
  <c r="L10" i="1" s="1"/>
  <c r="K8" i="1"/>
  <c r="L8" i="1" s="1"/>
  <c r="K6" i="1"/>
  <c r="L4" i="1"/>
  <c r="K39" i="1"/>
  <c r="L39" i="1" s="1"/>
  <c r="K37" i="1"/>
  <c r="L37" i="1" s="1"/>
  <c r="K35" i="1"/>
  <c r="L35" i="1" s="1"/>
  <c r="K33" i="1"/>
  <c r="L33" i="1" s="1"/>
  <c r="K31" i="1"/>
  <c r="L31" i="1" s="1"/>
  <c r="K29" i="1"/>
  <c r="L29" i="1" s="1"/>
  <c r="K27" i="1"/>
  <c r="L27" i="1" s="1"/>
  <c r="K25" i="1"/>
  <c r="L25" i="1" s="1"/>
  <c r="K23" i="1"/>
  <c r="L23" i="1" s="1"/>
  <c r="K21" i="1"/>
  <c r="L21" i="1" s="1"/>
  <c r="K19" i="1"/>
  <c r="L19" i="1" s="1"/>
  <c r="K17" i="1"/>
  <c r="L17" i="1" s="1"/>
  <c r="K15" i="1"/>
  <c r="L15" i="1" s="1"/>
  <c r="K13" i="1"/>
  <c r="L13" i="1" s="1"/>
  <c r="K11" i="1"/>
  <c r="L11" i="1" s="1"/>
  <c r="K9" i="1"/>
  <c r="L9" i="1" s="1"/>
  <c r="K7" i="1"/>
  <c r="L7" i="1" s="1"/>
  <c r="K5" i="1"/>
  <c r="L5" i="1" s="1"/>
  <c r="L34" i="1"/>
  <c r="L12" i="1"/>
  <c r="L6" i="1"/>
  <c r="L24" i="1"/>
</calcChain>
</file>

<file path=xl/sharedStrings.xml><?xml version="1.0" encoding="utf-8"?>
<sst xmlns="http://schemas.openxmlformats.org/spreadsheetml/2006/main" count="47" uniqueCount="29">
  <si>
    <t>Aorta</t>
  </si>
  <si>
    <t>AP</t>
  </si>
  <si>
    <t>NC</t>
  </si>
  <si>
    <t>LT</t>
  </si>
  <si>
    <t>Angio</t>
  </si>
  <si>
    <t>+CRA/-CAU</t>
  </si>
  <si>
    <t>-RA0/+LAO</t>
  </si>
  <si>
    <t>RT</t>
  </si>
  <si>
    <t>PLOT</t>
  </si>
  <si>
    <t>LAO (+)</t>
  </si>
  <si>
    <t>CRA (+)</t>
  </si>
  <si>
    <t>RAO (-)</t>
  </si>
  <si>
    <t>CAU (-)</t>
  </si>
  <si>
    <t>dgr</t>
  </si>
  <si>
    <t>RAO</t>
  </si>
  <si>
    <t>LAO</t>
  </si>
  <si>
    <t>RAO/LAO</t>
  </si>
  <si>
    <t>R/L rad</t>
  </si>
  <si>
    <t>C/C rad</t>
  </si>
  <si>
    <t>CRA/CAU</t>
  </si>
  <si>
    <t xml:space="preserve">  </t>
  </si>
  <si>
    <t>Correction angles:</t>
  </si>
  <si>
    <t>CT</t>
  </si>
  <si>
    <t>ANGIO</t>
  </si>
  <si>
    <t>-RAO/+LAO</t>
  </si>
  <si>
    <t>corrected</t>
  </si>
  <si>
    <t>uncorrected</t>
  </si>
  <si>
    <t>Sternum-Spinous Processes</t>
  </si>
  <si>
    <t>Mandoli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</si>
</sst>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0" xfId="0" quotePrefix="1"/>
    <xf numFmtId="0" fontId="1" fillId="0" borderId="0" xfId="0" applyFont="1" applyFill="1"/>
    <xf numFmtId="0" fontId="0" fillId="0" borderId="1" xfId="0" applyFill="1" applyBorder="1"/>
    <xf numFmtId="0" fontId="0" fillId="0" borderId="2" xfId="0" applyFill="1" applyBorder="1"/>
    <xf numFmtId="0" fontId="0" fillId="0" borderId="0" xfId="0" applyFont="1"/>
    <xf numFmtId="0" fontId="3" fillId="0" borderId="3" xfId="0" applyFont="1" applyFill="1" applyBorder="1"/>
    <xf numFmtId="0" fontId="3" fillId="0" borderId="4" xfId="0" applyFont="1" applyFill="1" applyBorder="1"/>
    <xf numFmtId="0" fontId="0" fillId="0" borderId="0" xfId="0" applyAlignment="1">
      <alignment horizontal="center"/>
    </xf>
    <xf numFmtId="1" fontId="0" fillId="0" borderId="0" xfId="0" applyNumberFormat="1"/>
    <xf numFmtId="0" fontId="4" fillId="0" borderId="0" xfId="0" applyFont="1"/>
    <xf numFmtId="1" fontId="4" fillId="0" borderId="0" xfId="0" applyNumberFormat="1" applyFont="1"/>
    <xf numFmtId="0" fontId="5" fillId="0" borderId="0" xfId="0" applyFont="1"/>
    <xf numFmtId="1" fontId="5" fillId="0" borderId="0" xfId="0" applyNumberFormat="1" applyFont="1"/>
    <xf numFmtId="0" fontId="6" fillId="0" borderId="0" xfId="0" applyFont="1"/>
    <xf numFmtId="0" fontId="2" fillId="2" borderId="0" xfId="0" applyFont="1" applyFill="1"/>
    <xf numFmtId="1" fontId="6" fillId="0" borderId="0" xfId="0" applyNumberFormat="1" applyFont="1"/>
    <xf numFmtId="0" fontId="7" fillId="0" borderId="0" xfId="0" applyFont="1"/>
    <xf numFmtId="0" fontId="0" fillId="0" borderId="0" xfId="0" applyAlignment="1">
      <alignment horizontal="right"/>
    </xf>
    <xf numFmtId="0" fontId="3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98229163348347"/>
          <c:y val="5.4881016700008327E-2"/>
          <c:w val="0.75908261314466374"/>
          <c:h val="0.81855739628115765"/>
        </c:manualLayout>
      </c:layout>
      <c:scatterChart>
        <c:scatterStyle val="lineMarker"/>
        <c:varyColors val="0"/>
        <c:ser>
          <c:idx val="2"/>
          <c:order val="0"/>
          <c:tx>
            <c:strRef>
              <c:f>[1]FAIRLEY!$M$2</c:f>
              <c:strCache>
                <c:ptCount val="1"/>
                <c:pt idx="0">
                  <c:v>Coyne</c:v>
                </c:pt>
              </c:strCache>
            </c:strRef>
          </c:tx>
          <c:spPr>
            <a:ln w="12700">
              <a:solidFill>
                <a:schemeClr val="accent3">
                  <a:lumMod val="60000"/>
                  <a:lumOff val="40000"/>
                </a:schemeClr>
              </a:solidFill>
            </a:ln>
          </c:spPr>
          <c:marker>
            <c:symbol val="none"/>
          </c:marker>
          <c:xVal>
            <c:numRef>
              <c:f>[1]FAIRLEY!$K$6:$K$42</c:f>
              <c:numCache>
                <c:formatCode>General</c:formatCode>
                <c:ptCount val="37"/>
                <c:pt idx="0">
                  <c:v>180</c:v>
                </c:pt>
                <c:pt idx="1">
                  <c:v>165</c:v>
                </c:pt>
                <c:pt idx="2">
                  <c:v>150</c:v>
                </c:pt>
                <c:pt idx="3">
                  <c:v>135</c:v>
                </c:pt>
                <c:pt idx="4">
                  <c:v>120</c:v>
                </c:pt>
                <c:pt idx="5">
                  <c:v>105</c:v>
                </c:pt>
                <c:pt idx="6">
                  <c:v>90</c:v>
                </c:pt>
                <c:pt idx="7">
                  <c:v>75</c:v>
                </c:pt>
                <c:pt idx="8">
                  <c:v>60</c:v>
                </c:pt>
                <c:pt idx="9">
                  <c:v>45</c:v>
                </c:pt>
                <c:pt idx="10">
                  <c:v>30</c:v>
                </c:pt>
                <c:pt idx="11">
                  <c:v>20</c:v>
                </c:pt>
                <c:pt idx="12">
                  <c:v>15</c:v>
                </c:pt>
                <c:pt idx="13">
                  <c:v>10</c:v>
                </c:pt>
                <c:pt idx="14">
                  <c:v>8</c:v>
                </c:pt>
                <c:pt idx="15">
                  <c:v>6</c:v>
                </c:pt>
                <c:pt idx="16">
                  <c:v>4</c:v>
                </c:pt>
                <c:pt idx="17">
                  <c:v>2</c:v>
                </c:pt>
                <c:pt idx="18">
                  <c:v>0</c:v>
                </c:pt>
                <c:pt idx="19">
                  <c:v>-2</c:v>
                </c:pt>
                <c:pt idx="20">
                  <c:v>-4</c:v>
                </c:pt>
                <c:pt idx="21">
                  <c:v>-6</c:v>
                </c:pt>
                <c:pt idx="22">
                  <c:v>-8</c:v>
                </c:pt>
                <c:pt idx="23">
                  <c:v>-10</c:v>
                </c:pt>
                <c:pt idx="24">
                  <c:v>-15</c:v>
                </c:pt>
                <c:pt idx="25">
                  <c:v>-20</c:v>
                </c:pt>
                <c:pt idx="26">
                  <c:v>-30</c:v>
                </c:pt>
                <c:pt idx="27">
                  <c:v>-45</c:v>
                </c:pt>
                <c:pt idx="28">
                  <c:v>-60</c:v>
                </c:pt>
                <c:pt idx="29">
                  <c:v>-75</c:v>
                </c:pt>
                <c:pt idx="30">
                  <c:v>-90</c:v>
                </c:pt>
                <c:pt idx="31">
                  <c:v>-105</c:v>
                </c:pt>
                <c:pt idx="32">
                  <c:v>-120</c:v>
                </c:pt>
                <c:pt idx="33">
                  <c:v>-135</c:v>
                </c:pt>
                <c:pt idx="34">
                  <c:v>-150</c:v>
                </c:pt>
                <c:pt idx="35">
                  <c:v>-165</c:v>
                </c:pt>
                <c:pt idx="36">
                  <c:v>-180</c:v>
                </c:pt>
              </c:numCache>
            </c:numRef>
          </c:xVal>
          <c:yVal>
            <c:numRef>
              <c:f>[1]FAIRLEY!$M$6:$M$42</c:f>
              <c:numCache>
                <c:formatCode>General</c:formatCode>
                <c:ptCount val="37"/>
                <c:pt idx="0">
                  <c:v>17.785047452934784</c:v>
                </c:pt>
                <c:pt idx="1">
                  <c:v>29.825974690254412</c:v>
                </c:pt>
                <c:pt idx="2">
                  <c:v>39.834311042186854</c:v>
                </c:pt>
                <c:pt idx="3">
                  <c:v>47.128004925905799</c:v>
                </c:pt>
                <c:pt idx="4">
                  <c:v>51.210003156634819</c:v>
                </c:pt>
                <c:pt idx="5">
                  <c:v>51.802124300770771</c:v>
                </c:pt>
                <c:pt idx="6">
                  <c:v>48.864016280867233</c:v>
                </c:pt>
                <c:pt idx="7">
                  <c:v>42.595906303027576</c:v>
                </c:pt>
                <c:pt idx="8">
                  <c:v>33.424955703700043</c:v>
                </c:pt>
                <c:pt idx="9">
                  <c:v>21.976149610516369</c:v>
                </c:pt>
                <c:pt idx="10">
                  <c:v>9.0297052386803767</c:v>
                </c:pt>
                <c:pt idx="11">
                  <c:v>0</c:v>
                </c:pt>
                <c:pt idx="12">
                  <c:v>-4.532098622878225</c:v>
                </c:pt>
                <c:pt idx="13">
                  <c:v>-9.0297052386803767</c:v>
                </c:pt>
                <c:pt idx="14">
                  <c:v>-10.811407922523484</c:v>
                </c:pt>
                <c:pt idx="15">
                  <c:v>-12.579938571182723</c:v>
                </c:pt>
                <c:pt idx="16">
                  <c:v>-14.333142502483957</c:v>
                </c:pt>
                <c:pt idx="17">
                  <c:v>-16.068883707497264</c:v>
                </c:pt>
                <c:pt idx="18">
                  <c:v>-17.785047452934773</c:v>
                </c:pt>
                <c:pt idx="19">
                  <c:v>-19.479542857627425</c:v>
                </c:pt>
                <c:pt idx="20">
                  <c:v>-21.150305439941608</c:v>
                </c:pt>
                <c:pt idx="21">
                  <c:v>-22.795299633032023</c:v>
                </c:pt>
                <c:pt idx="22">
                  <c:v>-24.412521264866321</c:v>
                </c:pt>
                <c:pt idx="23">
                  <c:v>-25.999999999999996</c:v>
                </c:pt>
                <c:pt idx="24">
                  <c:v>-29.825974690254395</c:v>
                </c:pt>
                <c:pt idx="25">
                  <c:v>-33.424955703700043</c:v>
                </c:pt>
                <c:pt idx="26">
                  <c:v>-39.834311042186854</c:v>
                </c:pt>
                <c:pt idx="27">
                  <c:v>-47.128004925905799</c:v>
                </c:pt>
                <c:pt idx="28">
                  <c:v>-51.210003156634819</c:v>
                </c:pt>
                <c:pt idx="29">
                  <c:v>-51.802124300770771</c:v>
                </c:pt>
                <c:pt idx="30">
                  <c:v>-48.86401628086724</c:v>
                </c:pt>
                <c:pt idx="31">
                  <c:v>-42.595906303027583</c:v>
                </c:pt>
                <c:pt idx="32">
                  <c:v>-33.42495570370005</c:v>
                </c:pt>
                <c:pt idx="33">
                  <c:v>-21.976149610516373</c:v>
                </c:pt>
                <c:pt idx="34">
                  <c:v>-9.0297052386803749</c:v>
                </c:pt>
                <c:pt idx="35">
                  <c:v>4.5320986228782134</c:v>
                </c:pt>
                <c:pt idx="36">
                  <c:v>17.785047452934769</c:v>
                </c:pt>
              </c:numCache>
            </c:numRef>
          </c:yVal>
          <c:smooth val="1"/>
        </c:ser>
        <c:ser>
          <c:idx val="3"/>
          <c:order val="1"/>
          <c:tx>
            <c:strRef>
              <c:f>[1]FAIRLEY!$N$2</c:f>
              <c:strCache>
                <c:ptCount val="1"/>
                <c:pt idx="0">
                  <c:v>Simmons</c:v>
                </c:pt>
              </c:strCache>
            </c:strRef>
          </c:tx>
          <c:spPr>
            <a:ln w="12700">
              <a:solidFill>
                <a:schemeClr val="bg1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[1]FAIRLEY!$K$6:$K$42</c:f>
              <c:numCache>
                <c:formatCode>General</c:formatCode>
                <c:ptCount val="37"/>
                <c:pt idx="0">
                  <c:v>180</c:v>
                </c:pt>
                <c:pt idx="1">
                  <c:v>165</c:v>
                </c:pt>
                <c:pt idx="2">
                  <c:v>150</c:v>
                </c:pt>
                <c:pt idx="3">
                  <c:v>135</c:v>
                </c:pt>
                <c:pt idx="4">
                  <c:v>120</c:v>
                </c:pt>
                <c:pt idx="5">
                  <c:v>105</c:v>
                </c:pt>
                <c:pt idx="6">
                  <c:v>90</c:v>
                </c:pt>
                <c:pt idx="7">
                  <c:v>75</c:v>
                </c:pt>
                <c:pt idx="8">
                  <c:v>60</c:v>
                </c:pt>
                <c:pt idx="9">
                  <c:v>45</c:v>
                </c:pt>
                <c:pt idx="10">
                  <c:v>30</c:v>
                </c:pt>
                <c:pt idx="11">
                  <c:v>20</c:v>
                </c:pt>
                <c:pt idx="12">
                  <c:v>15</c:v>
                </c:pt>
                <c:pt idx="13">
                  <c:v>10</c:v>
                </c:pt>
                <c:pt idx="14">
                  <c:v>8</c:v>
                </c:pt>
                <c:pt idx="15">
                  <c:v>6</c:v>
                </c:pt>
                <c:pt idx="16">
                  <c:v>4</c:v>
                </c:pt>
                <c:pt idx="17">
                  <c:v>2</c:v>
                </c:pt>
                <c:pt idx="18">
                  <c:v>0</c:v>
                </c:pt>
                <c:pt idx="19">
                  <c:v>-2</c:v>
                </c:pt>
                <c:pt idx="20">
                  <c:v>-4</c:v>
                </c:pt>
                <c:pt idx="21">
                  <c:v>-6</c:v>
                </c:pt>
                <c:pt idx="22">
                  <c:v>-8</c:v>
                </c:pt>
                <c:pt idx="23">
                  <c:v>-10</c:v>
                </c:pt>
                <c:pt idx="24">
                  <c:v>-15</c:v>
                </c:pt>
                <c:pt idx="25">
                  <c:v>-20</c:v>
                </c:pt>
                <c:pt idx="26">
                  <c:v>-30</c:v>
                </c:pt>
                <c:pt idx="27">
                  <c:v>-45</c:v>
                </c:pt>
                <c:pt idx="28">
                  <c:v>-60</c:v>
                </c:pt>
                <c:pt idx="29">
                  <c:v>-75</c:v>
                </c:pt>
                <c:pt idx="30">
                  <c:v>-90</c:v>
                </c:pt>
                <c:pt idx="31">
                  <c:v>-105</c:v>
                </c:pt>
                <c:pt idx="32">
                  <c:v>-120</c:v>
                </c:pt>
                <c:pt idx="33">
                  <c:v>-135</c:v>
                </c:pt>
                <c:pt idx="34">
                  <c:v>-150</c:v>
                </c:pt>
                <c:pt idx="35">
                  <c:v>-165</c:v>
                </c:pt>
                <c:pt idx="36">
                  <c:v>-180</c:v>
                </c:pt>
              </c:numCache>
            </c:numRef>
          </c:xVal>
          <c:yVal>
            <c:numRef>
              <c:f>[1]FAIRLEY!$N$6:$N$42</c:f>
              <c:numCache>
                <c:formatCode>General</c:formatCode>
                <c:ptCount val="37"/>
                <c:pt idx="0">
                  <c:v>12.82186046678239</c:v>
                </c:pt>
                <c:pt idx="1">
                  <c:v>25.69490987305587</c:v>
                </c:pt>
                <c:pt idx="2">
                  <c:v>36.816893634326846</c:v>
                </c:pt>
                <c:pt idx="3">
                  <c:v>45.429866937211955</c:v>
                </c:pt>
                <c:pt idx="4">
                  <c:v>50.946869884730901</c:v>
                </c:pt>
                <c:pt idx="5">
                  <c:v>52.991927843288735</c:v>
                </c:pt>
                <c:pt idx="6">
                  <c:v>51.425673492627816</c:v>
                </c:pt>
                <c:pt idx="7">
                  <c:v>46.354844478387975</c:v>
                </c:pt>
                <c:pt idx="8">
                  <c:v>38.125009417948505</c:v>
                </c:pt>
                <c:pt idx="9">
                  <c:v>27.297017970232869</c:v>
                </c:pt>
                <c:pt idx="10">
                  <c:v>14.608779858300956</c:v>
                </c:pt>
                <c:pt idx="11">
                  <c:v>5.5400085531856336</c:v>
                </c:pt>
                <c:pt idx="12">
                  <c:v>0.92497754117602615</c:v>
                </c:pt>
                <c:pt idx="13">
                  <c:v>-3.6970931084386409</c:v>
                </c:pt>
                <c:pt idx="14">
                  <c:v>-5.5400085531856336</c:v>
                </c:pt>
                <c:pt idx="15">
                  <c:v>-7.3761743508834678</c:v>
                </c:pt>
                <c:pt idx="16">
                  <c:v>-9.2033534163473067</c:v>
                </c:pt>
                <c:pt idx="17">
                  <c:v>-11.019319613341244</c:v>
                </c:pt>
                <c:pt idx="18">
                  <c:v>-12.82186046678239</c:v>
                </c:pt>
                <c:pt idx="19">
                  <c:v>-14.608779858300956</c:v>
                </c:pt>
                <c:pt idx="20">
                  <c:v>-16.37790070187221</c:v>
                </c:pt>
                <c:pt idx="21">
                  <c:v>-18.127067596260442</c:v>
                </c:pt>
                <c:pt idx="22">
                  <c:v>-19.854149451043337</c:v>
                </c:pt>
                <c:pt idx="23">
                  <c:v>-21.557042083017407</c:v>
                </c:pt>
                <c:pt idx="24">
                  <c:v>-25.694909873055863</c:v>
                </c:pt>
                <c:pt idx="25">
                  <c:v>-29.637223883949584</c:v>
                </c:pt>
                <c:pt idx="26">
                  <c:v>-36.816893634326853</c:v>
                </c:pt>
                <c:pt idx="27">
                  <c:v>-45.429866937211948</c:v>
                </c:pt>
                <c:pt idx="28">
                  <c:v>-50.946869884730901</c:v>
                </c:pt>
                <c:pt idx="29">
                  <c:v>-52.991927843288735</c:v>
                </c:pt>
                <c:pt idx="30">
                  <c:v>-51.425673492627816</c:v>
                </c:pt>
                <c:pt idx="31">
                  <c:v>-46.354844478387982</c:v>
                </c:pt>
                <c:pt idx="32">
                  <c:v>-38.125009417948526</c:v>
                </c:pt>
                <c:pt idx="33">
                  <c:v>-27.297017970232883</c:v>
                </c:pt>
                <c:pt idx="34">
                  <c:v>-14.608779858300982</c:v>
                </c:pt>
                <c:pt idx="35">
                  <c:v>-0.92497754117602227</c:v>
                </c:pt>
                <c:pt idx="36">
                  <c:v>12.821860466782377</c:v>
                </c:pt>
              </c:numCache>
            </c:numRef>
          </c:yVal>
          <c:smooth val="1"/>
        </c:ser>
        <c:ser>
          <c:idx val="0"/>
          <c:order val="2"/>
          <c:tx>
            <c:strRef>
              <c:f>[1]FAIRLEY!$O$2</c:f>
              <c:strCache>
                <c:ptCount val="1"/>
                <c:pt idx="0">
                  <c:v>Ross</c:v>
                </c:pt>
              </c:strCache>
            </c:strRef>
          </c:tx>
          <c:spPr>
            <a:ln w="12700">
              <a:solidFill>
                <a:schemeClr val="bg1">
                  <a:lumMod val="85000"/>
                </a:schemeClr>
              </a:solidFill>
            </a:ln>
          </c:spPr>
          <c:marker>
            <c:symbol val="none"/>
          </c:marker>
          <c:xVal>
            <c:numRef>
              <c:f>[1]FAIRLEY!$K$6:$K$42</c:f>
              <c:numCache>
                <c:formatCode>General</c:formatCode>
                <c:ptCount val="37"/>
                <c:pt idx="0">
                  <c:v>180</c:v>
                </c:pt>
                <c:pt idx="1">
                  <c:v>165</c:v>
                </c:pt>
                <c:pt idx="2">
                  <c:v>150</c:v>
                </c:pt>
                <c:pt idx="3">
                  <c:v>135</c:v>
                </c:pt>
                <c:pt idx="4">
                  <c:v>120</c:v>
                </c:pt>
                <c:pt idx="5">
                  <c:v>105</c:v>
                </c:pt>
                <c:pt idx="6">
                  <c:v>90</c:v>
                </c:pt>
                <c:pt idx="7">
                  <c:v>75</c:v>
                </c:pt>
                <c:pt idx="8">
                  <c:v>60</c:v>
                </c:pt>
                <c:pt idx="9">
                  <c:v>45</c:v>
                </c:pt>
                <c:pt idx="10">
                  <c:v>30</c:v>
                </c:pt>
                <c:pt idx="11">
                  <c:v>20</c:v>
                </c:pt>
                <c:pt idx="12">
                  <c:v>15</c:v>
                </c:pt>
                <c:pt idx="13">
                  <c:v>10</c:v>
                </c:pt>
                <c:pt idx="14">
                  <c:v>8</c:v>
                </c:pt>
                <c:pt idx="15">
                  <c:v>6</c:v>
                </c:pt>
                <c:pt idx="16">
                  <c:v>4</c:v>
                </c:pt>
                <c:pt idx="17">
                  <c:v>2</c:v>
                </c:pt>
                <c:pt idx="18">
                  <c:v>0</c:v>
                </c:pt>
                <c:pt idx="19">
                  <c:v>-2</c:v>
                </c:pt>
                <c:pt idx="20">
                  <c:v>-4</c:v>
                </c:pt>
                <c:pt idx="21">
                  <c:v>-6</c:v>
                </c:pt>
                <c:pt idx="22">
                  <c:v>-8</c:v>
                </c:pt>
                <c:pt idx="23">
                  <c:v>-10</c:v>
                </c:pt>
                <c:pt idx="24">
                  <c:v>-15</c:v>
                </c:pt>
                <c:pt idx="25">
                  <c:v>-20</c:v>
                </c:pt>
                <c:pt idx="26">
                  <c:v>-30</c:v>
                </c:pt>
                <c:pt idx="27">
                  <c:v>-45</c:v>
                </c:pt>
                <c:pt idx="28">
                  <c:v>-60</c:v>
                </c:pt>
                <c:pt idx="29">
                  <c:v>-75</c:v>
                </c:pt>
                <c:pt idx="30">
                  <c:v>-90</c:v>
                </c:pt>
                <c:pt idx="31">
                  <c:v>-105</c:v>
                </c:pt>
                <c:pt idx="32">
                  <c:v>-120</c:v>
                </c:pt>
                <c:pt idx="33">
                  <c:v>-135</c:v>
                </c:pt>
                <c:pt idx="34">
                  <c:v>-150</c:v>
                </c:pt>
                <c:pt idx="35">
                  <c:v>-165</c:v>
                </c:pt>
                <c:pt idx="36">
                  <c:v>-180</c:v>
                </c:pt>
              </c:numCache>
            </c:numRef>
          </c:xVal>
          <c:yVal>
            <c:numRef>
              <c:f>[1]FAIRLEY!$O$6:$O$42</c:f>
              <c:numCache>
                <c:formatCode>General</c:formatCode>
                <c:ptCount val="37"/>
                <c:pt idx="0">
                  <c:v>-0.73300107036589413</c:v>
                </c:pt>
                <c:pt idx="1">
                  <c:v>10.160719615186045</c:v>
                </c:pt>
                <c:pt idx="2">
                  <c:v>20.362004050346162</c:v>
                </c:pt>
                <c:pt idx="3">
                  <c:v>29.175651559277881</c:v>
                </c:pt>
                <c:pt idx="4">
                  <c:v>36.00102662948872</c:v>
                </c:pt>
                <c:pt idx="5">
                  <c:v>40.372991229409394</c:v>
                </c:pt>
                <c:pt idx="6">
                  <c:v>41.993603196568436</c:v>
                </c:pt>
                <c:pt idx="7">
                  <c:v>40.75242050359185</c:v>
                </c:pt>
                <c:pt idx="8">
                  <c:v>36.734027699854622</c:v>
                </c:pt>
                <c:pt idx="9">
                  <c:v>30.212271614223347</c:v>
                </c:pt>
                <c:pt idx="10">
                  <c:v>21.631599146222275</c:v>
                </c:pt>
                <c:pt idx="11">
                  <c:v>15.051453880902612</c:v>
                </c:pt>
                <c:pt idx="12">
                  <c:v>11.576768944313965</c:v>
                </c:pt>
                <c:pt idx="13">
                  <c:v>8.0139778058148821</c:v>
                </c:pt>
                <c:pt idx="14">
                  <c:v>6.5702475316896969</c:v>
                </c:pt>
                <c:pt idx="15">
                  <c:v>5.1185124230161936</c:v>
                </c:pt>
                <c:pt idx="16">
                  <c:v>3.6605411954016431</c:v>
                </c:pt>
                <c:pt idx="17">
                  <c:v>2.198110162203641</c:v>
                </c:pt>
                <c:pt idx="18">
                  <c:v>0.73300107036590745</c:v>
                </c:pt>
                <c:pt idx="19">
                  <c:v>-0.73300107036590745</c:v>
                </c:pt>
                <c:pt idx="20">
                  <c:v>-2.198110162203641</c:v>
                </c:pt>
                <c:pt idx="21">
                  <c:v>-3.6605411954016431</c:v>
                </c:pt>
                <c:pt idx="22">
                  <c:v>-5.1185124230161936</c:v>
                </c:pt>
                <c:pt idx="23">
                  <c:v>-6.5702475316896969</c:v>
                </c:pt>
                <c:pt idx="24">
                  <c:v>-10.160719615186045</c:v>
                </c:pt>
                <c:pt idx="25">
                  <c:v>-13.673862487200578</c:v>
                </c:pt>
                <c:pt idx="26">
                  <c:v>-20.362004050346158</c:v>
                </c:pt>
                <c:pt idx="27">
                  <c:v>-29.175651559277885</c:v>
                </c:pt>
                <c:pt idx="28">
                  <c:v>-36.001026629488713</c:v>
                </c:pt>
                <c:pt idx="29">
                  <c:v>-40.372991229409394</c:v>
                </c:pt>
                <c:pt idx="30">
                  <c:v>-41.993603196568436</c:v>
                </c:pt>
                <c:pt idx="31">
                  <c:v>-40.75242050359185</c:v>
                </c:pt>
                <c:pt idx="32">
                  <c:v>-36.734027699854629</c:v>
                </c:pt>
                <c:pt idx="33">
                  <c:v>-30.212271614223358</c:v>
                </c:pt>
                <c:pt idx="34">
                  <c:v>-21.631599146222285</c:v>
                </c:pt>
                <c:pt idx="35">
                  <c:v>-11.576768944313987</c:v>
                </c:pt>
                <c:pt idx="36">
                  <c:v>-0.73300107036590445</c:v>
                </c:pt>
              </c:numCache>
            </c:numRef>
          </c:yVal>
          <c:smooth val="1"/>
        </c:ser>
        <c:ser>
          <c:idx val="4"/>
          <c:order val="3"/>
          <c:tx>
            <c:strRef>
              <c:f>[1]FAIRLEY!$P$2</c:f>
              <c:strCache>
                <c:ptCount val="1"/>
                <c:pt idx="0">
                  <c:v>Clemens</c:v>
                </c:pt>
              </c:strCache>
            </c:strRef>
          </c:tx>
          <c:spPr>
            <a:ln w="12700">
              <a:solidFill>
                <a:schemeClr val="bg1">
                  <a:lumMod val="85000"/>
                </a:schemeClr>
              </a:solidFill>
            </a:ln>
          </c:spPr>
          <c:marker>
            <c:symbol val="none"/>
          </c:marker>
          <c:xVal>
            <c:numRef>
              <c:f>[1]FAIRLEY!$K$6:$K$42</c:f>
              <c:numCache>
                <c:formatCode>General</c:formatCode>
                <c:ptCount val="37"/>
                <c:pt idx="0">
                  <c:v>180</c:v>
                </c:pt>
                <c:pt idx="1">
                  <c:v>165</c:v>
                </c:pt>
                <c:pt idx="2">
                  <c:v>150</c:v>
                </c:pt>
                <c:pt idx="3">
                  <c:v>135</c:v>
                </c:pt>
                <c:pt idx="4">
                  <c:v>120</c:v>
                </c:pt>
                <c:pt idx="5">
                  <c:v>105</c:v>
                </c:pt>
                <c:pt idx="6">
                  <c:v>90</c:v>
                </c:pt>
                <c:pt idx="7">
                  <c:v>75</c:v>
                </c:pt>
                <c:pt idx="8">
                  <c:v>60</c:v>
                </c:pt>
                <c:pt idx="9">
                  <c:v>45</c:v>
                </c:pt>
                <c:pt idx="10">
                  <c:v>30</c:v>
                </c:pt>
                <c:pt idx="11">
                  <c:v>20</c:v>
                </c:pt>
                <c:pt idx="12">
                  <c:v>15</c:v>
                </c:pt>
                <c:pt idx="13">
                  <c:v>10</c:v>
                </c:pt>
                <c:pt idx="14">
                  <c:v>8</c:v>
                </c:pt>
                <c:pt idx="15">
                  <c:v>6</c:v>
                </c:pt>
                <c:pt idx="16">
                  <c:v>4</c:v>
                </c:pt>
                <c:pt idx="17">
                  <c:v>2</c:v>
                </c:pt>
                <c:pt idx="18">
                  <c:v>0</c:v>
                </c:pt>
                <c:pt idx="19">
                  <c:v>-2</c:v>
                </c:pt>
                <c:pt idx="20">
                  <c:v>-4</c:v>
                </c:pt>
                <c:pt idx="21">
                  <c:v>-6</c:v>
                </c:pt>
                <c:pt idx="22">
                  <c:v>-8</c:v>
                </c:pt>
                <c:pt idx="23">
                  <c:v>-10</c:v>
                </c:pt>
                <c:pt idx="24">
                  <c:v>-15</c:v>
                </c:pt>
                <c:pt idx="25">
                  <c:v>-20</c:v>
                </c:pt>
                <c:pt idx="26">
                  <c:v>-30</c:v>
                </c:pt>
                <c:pt idx="27">
                  <c:v>-45</c:v>
                </c:pt>
                <c:pt idx="28">
                  <c:v>-60</c:v>
                </c:pt>
                <c:pt idx="29">
                  <c:v>-75</c:v>
                </c:pt>
                <c:pt idx="30">
                  <c:v>-90</c:v>
                </c:pt>
                <c:pt idx="31">
                  <c:v>-105</c:v>
                </c:pt>
                <c:pt idx="32">
                  <c:v>-120</c:v>
                </c:pt>
                <c:pt idx="33">
                  <c:v>-135</c:v>
                </c:pt>
                <c:pt idx="34">
                  <c:v>-150</c:v>
                </c:pt>
                <c:pt idx="35">
                  <c:v>-165</c:v>
                </c:pt>
                <c:pt idx="36">
                  <c:v>-180</c:v>
                </c:pt>
              </c:numCache>
            </c:numRef>
          </c:xVal>
          <c:yVal>
            <c:numRef>
              <c:f>[1]FAIRLEY!$P$6:$P$42</c:f>
              <c:numCache>
                <c:formatCode>General</c:formatCode>
                <c:ptCount val="37"/>
                <c:pt idx="0">
                  <c:v>1.5704773516125314</c:v>
                </c:pt>
                <c:pt idx="1">
                  <c:v>13.156726712523167</c:v>
                </c:pt>
                <c:pt idx="2">
                  <c:v>23.84636689049422</c:v>
                </c:pt>
                <c:pt idx="3">
                  <c:v>32.910916572862675</c:v>
                </c:pt>
                <c:pt idx="4">
                  <c:v>39.732641678651717</c:v>
                </c:pt>
                <c:pt idx="5">
                  <c:v>43.846652915335589</c:v>
                </c:pt>
                <c:pt idx="6">
                  <c:v>44.972587215859306</c:v>
                </c:pt>
                <c:pt idx="7">
                  <c:v>43.033714018336596</c:v>
                </c:pt>
                <c:pt idx="8">
                  <c:v>38.162164327039171</c:v>
                </c:pt>
                <c:pt idx="9">
                  <c:v>30.68992620281243</c:v>
                </c:pt>
                <c:pt idx="10">
                  <c:v>21.126220325365086</c:v>
                </c:pt>
                <c:pt idx="11">
                  <c:v>13.905764746872633</c:v>
                </c:pt>
                <c:pt idx="12">
                  <c:v>10.122797445473925</c:v>
                </c:pt>
                <c:pt idx="13">
                  <c:v>6.2627895432029446</c:v>
                </c:pt>
                <c:pt idx="14">
                  <c:v>4.7037808470444054</c:v>
                </c:pt>
                <c:pt idx="15">
                  <c:v>3.1390413184856385</c:v>
                </c:pt>
                <c:pt idx="16">
                  <c:v>1.5704773516125436</c:v>
                </c:pt>
                <c:pt idx="17">
                  <c:v>0</c:v>
                </c:pt>
                <c:pt idx="18">
                  <c:v>-1.5704773516125436</c:v>
                </c:pt>
                <c:pt idx="19">
                  <c:v>-3.1390413184856385</c:v>
                </c:pt>
                <c:pt idx="20">
                  <c:v>-4.7037808470444054</c:v>
                </c:pt>
                <c:pt idx="21">
                  <c:v>-6.2627895432029446</c:v>
                </c:pt>
                <c:pt idx="22">
                  <c:v>-7.8141679950118652</c:v>
                </c:pt>
                <c:pt idx="23">
                  <c:v>-9.3560260867991687</c:v>
                </c:pt>
                <c:pt idx="24">
                  <c:v>-13.156726712523154</c:v>
                </c:pt>
                <c:pt idx="25">
                  <c:v>-16.857296703716042</c:v>
                </c:pt>
                <c:pt idx="26">
                  <c:v>-23.84636689049422</c:v>
                </c:pt>
                <c:pt idx="27">
                  <c:v>-32.910916572862668</c:v>
                </c:pt>
                <c:pt idx="28">
                  <c:v>-39.73264167865171</c:v>
                </c:pt>
                <c:pt idx="29">
                  <c:v>-43.846652915335589</c:v>
                </c:pt>
                <c:pt idx="30">
                  <c:v>-44.972587215859306</c:v>
                </c:pt>
                <c:pt idx="31">
                  <c:v>-43.033714018336596</c:v>
                </c:pt>
                <c:pt idx="32">
                  <c:v>-38.162164327039171</c:v>
                </c:pt>
                <c:pt idx="33">
                  <c:v>-30.689926202812437</c:v>
                </c:pt>
                <c:pt idx="34">
                  <c:v>-21.1262203253651</c:v>
                </c:pt>
                <c:pt idx="35">
                  <c:v>-10.122797445473916</c:v>
                </c:pt>
                <c:pt idx="36">
                  <c:v>1.5704773516125405</c:v>
                </c:pt>
              </c:numCache>
            </c:numRef>
          </c:yVal>
          <c:smooth val="1"/>
        </c:ser>
        <c:ser>
          <c:idx val="5"/>
          <c:order val="4"/>
          <c:tx>
            <c:strRef>
              <c:f>[1]FAIRLEY!$Q$2</c:f>
              <c:strCache>
                <c:ptCount val="1"/>
                <c:pt idx="0">
                  <c:v>Buzzetta</c:v>
                </c:pt>
              </c:strCache>
            </c:strRef>
          </c:tx>
          <c:spPr>
            <a:ln w="12700">
              <a:solidFill>
                <a:schemeClr val="bg1">
                  <a:lumMod val="85000"/>
                </a:schemeClr>
              </a:solidFill>
            </a:ln>
          </c:spPr>
          <c:marker>
            <c:symbol val="none"/>
          </c:marker>
          <c:xVal>
            <c:numRef>
              <c:f>[1]FAIRLEY!$K$6:$K$42</c:f>
              <c:numCache>
                <c:formatCode>General</c:formatCode>
                <c:ptCount val="37"/>
                <c:pt idx="0">
                  <c:v>180</c:v>
                </c:pt>
                <c:pt idx="1">
                  <c:v>165</c:v>
                </c:pt>
                <c:pt idx="2">
                  <c:v>150</c:v>
                </c:pt>
                <c:pt idx="3">
                  <c:v>135</c:v>
                </c:pt>
                <c:pt idx="4">
                  <c:v>120</c:v>
                </c:pt>
                <c:pt idx="5">
                  <c:v>105</c:v>
                </c:pt>
                <c:pt idx="6">
                  <c:v>90</c:v>
                </c:pt>
                <c:pt idx="7">
                  <c:v>75</c:v>
                </c:pt>
                <c:pt idx="8">
                  <c:v>60</c:v>
                </c:pt>
                <c:pt idx="9">
                  <c:v>45</c:v>
                </c:pt>
                <c:pt idx="10">
                  <c:v>30</c:v>
                </c:pt>
                <c:pt idx="11">
                  <c:v>20</c:v>
                </c:pt>
                <c:pt idx="12">
                  <c:v>15</c:v>
                </c:pt>
                <c:pt idx="13">
                  <c:v>10</c:v>
                </c:pt>
                <c:pt idx="14">
                  <c:v>8</c:v>
                </c:pt>
                <c:pt idx="15">
                  <c:v>6</c:v>
                </c:pt>
                <c:pt idx="16">
                  <c:v>4</c:v>
                </c:pt>
                <c:pt idx="17">
                  <c:v>2</c:v>
                </c:pt>
                <c:pt idx="18">
                  <c:v>0</c:v>
                </c:pt>
                <c:pt idx="19">
                  <c:v>-2</c:v>
                </c:pt>
                <c:pt idx="20">
                  <c:v>-4</c:v>
                </c:pt>
                <c:pt idx="21">
                  <c:v>-6</c:v>
                </c:pt>
                <c:pt idx="22">
                  <c:v>-8</c:v>
                </c:pt>
                <c:pt idx="23">
                  <c:v>-10</c:v>
                </c:pt>
                <c:pt idx="24">
                  <c:v>-15</c:v>
                </c:pt>
                <c:pt idx="25">
                  <c:v>-20</c:v>
                </c:pt>
                <c:pt idx="26">
                  <c:v>-30</c:v>
                </c:pt>
                <c:pt idx="27">
                  <c:v>-45</c:v>
                </c:pt>
                <c:pt idx="28">
                  <c:v>-60</c:v>
                </c:pt>
                <c:pt idx="29">
                  <c:v>-75</c:v>
                </c:pt>
                <c:pt idx="30">
                  <c:v>-90</c:v>
                </c:pt>
                <c:pt idx="31">
                  <c:v>-105</c:v>
                </c:pt>
                <c:pt idx="32">
                  <c:v>-120</c:v>
                </c:pt>
                <c:pt idx="33">
                  <c:v>-135</c:v>
                </c:pt>
                <c:pt idx="34">
                  <c:v>-150</c:v>
                </c:pt>
                <c:pt idx="35">
                  <c:v>-165</c:v>
                </c:pt>
                <c:pt idx="36">
                  <c:v>-180</c:v>
                </c:pt>
              </c:numCache>
            </c:numRef>
          </c:xVal>
          <c:yVal>
            <c:numRef>
              <c:f>[1]FAIRLEY!$Q$6:$Q$42</c:f>
              <c:numCache>
                <c:formatCode>General</c:formatCode>
                <c:ptCount val="37"/>
                <c:pt idx="0">
                  <c:v>-4.8710585336022936</c:v>
                </c:pt>
                <c:pt idx="1">
                  <c:v>4.265427019180164</c:v>
                </c:pt>
                <c:pt idx="2">
                  <c:v>13.111230769556927</c:v>
                </c:pt>
                <c:pt idx="3">
                  <c:v>21.063525810321686</c:v>
                </c:pt>
                <c:pt idx="4">
                  <c:v>27.580376376235272</c:v>
                </c:pt>
                <c:pt idx="5">
                  <c:v>32.217669870835415</c:v>
                </c:pt>
                <c:pt idx="6">
                  <c:v>34.659382405954965</c:v>
                </c:pt>
                <c:pt idx="7">
                  <c:v>34.739115307446269</c:v>
                </c:pt>
                <c:pt idx="8">
                  <c:v>32.451434909837559</c:v>
                </c:pt>
                <c:pt idx="9">
                  <c:v>27.952242851655249</c:v>
                </c:pt>
                <c:pt idx="10">
                  <c:v>21.548151636398035</c:v>
                </c:pt>
                <c:pt idx="11">
                  <c:v>16.431504697506178</c:v>
                </c:pt>
                <c:pt idx="12">
                  <c:v>13.67558949712458</c:v>
                </c:pt>
                <c:pt idx="13">
                  <c:v>10.815594803123158</c:v>
                </c:pt>
                <c:pt idx="14">
                  <c:v>9.647307453594971</c:v>
                </c:pt>
                <c:pt idx="15">
                  <c:v>8.4672663459883708</c:v>
                </c:pt>
                <c:pt idx="16">
                  <c:v>7.276909178621576</c:v>
                </c:pt>
                <c:pt idx="17">
                  <c:v>6.0776862183425617</c:v>
                </c:pt>
                <c:pt idx="18">
                  <c:v>4.87105853360229</c:v>
                </c:pt>
                <c:pt idx="19">
                  <c:v>3.658496214367871</c:v>
                </c:pt>
                <c:pt idx="20">
                  <c:v>2.4414765810443857</c:v>
                </c:pt>
                <c:pt idx="21">
                  <c:v>1.221482384587534</c:v>
                </c:pt>
                <c:pt idx="22">
                  <c:v>0</c:v>
                </c:pt>
                <c:pt idx="23">
                  <c:v>-1.221482384587534</c:v>
                </c:pt>
                <c:pt idx="24">
                  <c:v>-4.2654270191801613</c:v>
                </c:pt>
                <c:pt idx="25">
                  <c:v>-7.276909178621576</c:v>
                </c:pt>
                <c:pt idx="26">
                  <c:v>-13.11123076955692</c:v>
                </c:pt>
                <c:pt idx="27">
                  <c:v>-21.063525810321689</c:v>
                </c:pt>
                <c:pt idx="28">
                  <c:v>-27.580376376235272</c:v>
                </c:pt>
                <c:pt idx="29">
                  <c:v>-32.217669870835408</c:v>
                </c:pt>
                <c:pt idx="30">
                  <c:v>-34.659382405954958</c:v>
                </c:pt>
                <c:pt idx="31">
                  <c:v>-34.739115307446276</c:v>
                </c:pt>
                <c:pt idx="32">
                  <c:v>-32.451434909837559</c:v>
                </c:pt>
                <c:pt idx="33">
                  <c:v>-27.952242851655246</c:v>
                </c:pt>
                <c:pt idx="34">
                  <c:v>-21.548151636398043</c:v>
                </c:pt>
                <c:pt idx="35">
                  <c:v>-13.675589497124596</c:v>
                </c:pt>
                <c:pt idx="36">
                  <c:v>-4.8710585336023007</c:v>
                </c:pt>
              </c:numCache>
            </c:numRef>
          </c:yVal>
          <c:smooth val="1"/>
        </c:ser>
        <c:ser>
          <c:idx val="6"/>
          <c:order val="5"/>
          <c:tx>
            <c:strRef>
              <c:f>Sheet1!$A$11</c:f>
              <c:strCache>
                <c:ptCount val="1"/>
                <c:pt idx="0">
                  <c:v>Angio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7"/>
            <c:spPr>
              <a:solidFill>
                <a:srgbClr val="92D050"/>
              </a:solidFill>
              <a:ln>
                <a:solidFill>
                  <a:srgbClr val="92D050"/>
                </a:solidFill>
              </a:ln>
              <a:scene3d>
                <a:camera prst="orthographicFront"/>
                <a:lightRig rig="threePt" dir="t"/>
              </a:scene3d>
              <a:sp3d>
                <a:bevelT/>
              </a:sp3d>
            </c:spPr>
          </c:marker>
          <c:xVal>
            <c:numRef>
              <c:f>Sheet1!$B$11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Sheet1!$C$11</c:f>
              <c:numCache>
                <c:formatCode>General</c:formatCode>
                <c:ptCount val="1"/>
                <c:pt idx="0">
                  <c:v>0</c:v>
                </c:pt>
              </c:numCache>
            </c:numRef>
          </c:yVal>
          <c:smooth val="0"/>
        </c:ser>
        <c:ser>
          <c:idx val="7"/>
          <c:order val="6"/>
          <c:tx>
            <c:strRef>
              <c:f>Sheet1!$A$7</c:f>
              <c:strCache>
                <c:ptCount val="1"/>
                <c:pt idx="0">
                  <c:v>AP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7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  <a:scene3d>
                <a:camera prst="orthographicFront"/>
                <a:lightRig rig="threePt" dir="t"/>
              </a:scene3d>
              <a:sp3d>
                <a:bevelT/>
              </a:sp3d>
            </c:spPr>
          </c:marker>
          <c:xVal>
            <c:numRef>
              <c:f>Sheet1!$B$7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Sheet1!$C$7</c:f>
              <c:numCache>
                <c:formatCode>General</c:formatCode>
                <c:ptCount val="1"/>
                <c:pt idx="0">
                  <c:v>-8</c:v>
                </c:pt>
              </c:numCache>
            </c:numRef>
          </c:yVal>
          <c:smooth val="0"/>
        </c:ser>
        <c:ser>
          <c:idx val="8"/>
          <c:order val="7"/>
          <c:tx>
            <c:strRef>
              <c:f>Sheet1!$A$6</c:f>
              <c:strCache>
                <c:ptCount val="1"/>
                <c:pt idx="0">
                  <c:v>RT</c:v>
                </c:pt>
              </c:strCache>
            </c:strRef>
          </c:tx>
          <c:spPr>
            <a:ln>
              <a:noFill/>
            </a:ln>
          </c:spPr>
          <c:marker>
            <c:symbol val="triangle"/>
            <c:size val="7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  <a:scene3d>
                <a:camera prst="orthographicFront"/>
                <a:lightRig rig="threePt" dir="t"/>
              </a:scene3d>
              <a:sp3d>
                <a:bevelT/>
              </a:sp3d>
            </c:spPr>
          </c:marker>
          <c:xVal>
            <c:numRef>
              <c:f>Sheet1!$B$6</c:f>
              <c:numCache>
                <c:formatCode>General</c:formatCode>
                <c:ptCount val="1"/>
                <c:pt idx="0">
                  <c:v>19</c:v>
                </c:pt>
              </c:numCache>
            </c:numRef>
          </c:xVal>
          <c:yVal>
            <c:numRef>
              <c:f>Sheet1!$C$6</c:f>
              <c:numCache>
                <c:formatCode>General</c:formatCode>
                <c:ptCount val="1"/>
                <c:pt idx="0">
                  <c:v>8</c:v>
                </c:pt>
              </c:numCache>
            </c:numRef>
          </c:yVal>
          <c:smooth val="0"/>
        </c:ser>
        <c:ser>
          <c:idx val="9"/>
          <c:order val="8"/>
          <c:tx>
            <c:strRef>
              <c:f>Sheet1!$A$9</c:f>
              <c:strCache>
                <c:ptCount val="1"/>
                <c:pt idx="0">
                  <c:v>NC</c:v>
                </c:pt>
              </c:strCache>
            </c:strRef>
          </c:tx>
          <c:spPr>
            <a:ln>
              <a:noFill/>
            </a:ln>
          </c:spPr>
          <c:marker>
            <c:symbol val="diamond"/>
            <c:size val="7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  <a:scene3d>
                <a:camera prst="orthographicFront"/>
                <a:lightRig rig="threePt" dir="t"/>
              </a:scene3d>
              <a:sp3d>
                <a:bevelT/>
              </a:sp3d>
            </c:spPr>
          </c:marker>
          <c:dPt>
            <c:idx val="0"/>
            <c:bubble3D val="0"/>
          </c:dPt>
          <c:xVal>
            <c:numRef>
              <c:f>Sheet1!$B$9</c:f>
              <c:numCache>
                <c:formatCode>General</c:formatCode>
                <c:ptCount val="1"/>
                <c:pt idx="0">
                  <c:v>84</c:v>
                </c:pt>
              </c:numCache>
            </c:numRef>
          </c:xVal>
          <c:yVal>
            <c:numRef>
              <c:f>Sheet1!$C$9</c:f>
              <c:numCache>
                <c:formatCode>General</c:formatCode>
                <c:ptCount val="1"/>
                <c:pt idx="0">
                  <c:v>39</c:v>
                </c:pt>
              </c:numCache>
            </c:numRef>
          </c:yVal>
          <c:smooth val="0"/>
        </c:ser>
        <c:ser>
          <c:idx val="10"/>
          <c:order val="9"/>
          <c:tx>
            <c:strRef>
              <c:f>Sheet1!$A$8</c:f>
              <c:strCache>
                <c:ptCount val="1"/>
                <c:pt idx="0">
                  <c:v>LT</c:v>
                </c:pt>
              </c:strCache>
            </c:strRef>
          </c:tx>
          <c:spPr>
            <a:ln>
              <a:noFill/>
            </a:ln>
            <a:effectLst/>
          </c:spPr>
          <c:marker>
            <c:symbol val="square"/>
            <c:size val="7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</c:marker>
          <c:xVal>
            <c:numRef>
              <c:f>Sheet1!$B$8</c:f>
              <c:numCache>
                <c:formatCode>General</c:formatCode>
                <c:ptCount val="1"/>
                <c:pt idx="0">
                  <c:v>-29</c:v>
                </c:pt>
              </c:numCache>
            </c:numRef>
          </c:xVal>
          <c:yVal>
            <c:numRef>
              <c:f>Sheet1!$C$8</c:f>
              <c:numCache>
                <c:formatCode>General</c:formatCode>
                <c:ptCount val="1"/>
                <c:pt idx="0">
                  <c:v>-28</c:v>
                </c:pt>
              </c:numCache>
            </c:numRef>
          </c:yVal>
          <c:smooth val="0"/>
        </c:ser>
        <c:ser>
          <c:idx val="1"/>
          <c:order val="10"/>
          <c:tx>
            <c:strRef>
              <c:f>Sheet1!$A$1</c:f>
              <c:strCache>
                <c:ptCount val="1"/>
                <c:pt idx="0">
                  <c:v>Mandoli</c:v>
                </c:pt>
              </c:strCache>
            </c:strRef>
          </c:tx>
          <c:marker>
            <c:symbol val="none"/>
          </c:marker>
          <c:xVal>
            <c:numRef>
              <c:f>Sheet1!$I$4:$I$76</c:f>
              <c:numCache>
                <c:formatCode>General</c:formatCode>
                <c:ptCount val="73"/>
                <c:pt idx="0">
                  <c:v>-180</c:v>
                </c:pt>
                <c:pt idx="1">
                  <c:v>-175</c:v>
                </c:pt>
                <c:pt idx="2">
                  <c:v>-170</c:v>
                </c:pt>
                <c:pt idx="3">
                  <c:v>-165</c:v>
                </c:pt>
                <c:pt idx="4">
                  <c:v>-160</c:v>
                </c:pt>
                <c:pt idx="5">
                  <c:v>-155</c:v>
                </c:pt>
                <c:pt idx="6">
                  <c:v>-150</c:v>
                </c:pt>
                <c:pt idx="7">
                  <c:v>-145</c:v>
                </c:pt>
                <c:pt idx="8">
                  <c:v>-140</c:v>
                </c:pt>
                <c:pt idx="9">
                  <c:v>-135</c:v>
                </c:pt>
                <c:pt idx="10">
                  <c:v>-130</c:v>
                </c:pt>
                <c:pt idx="11">
                  <c:v>-125</c:v>
                </c:pt>
                <c:pt idx="12">
                  <c:v>-120</c:v>
                </c:pt>
                <c:pt idx="13">
                  <c:v>-115</c:v>
                </c:pt>
                <c:pt idx="14">
                  <c:v>-110</c:v>
                </c:pt>
                <c:pt idx="15">
                  <c:v>-105</c:v>
                </c:pt>
                <c:pt idx="16">
                  <c:v>-100</c:v>
                </c:pt>
                <c:pt idx="17">
                  <c:v>-95</c:v>
                </c:pt>
                <c:pt idx="18">
                  <c:v>-90</c:v>
                </c:pt>
                <c:pt idx="19">
                  <c:v>-85</c:v>
                </c:pt>
                <c:pt idx="20">
                  <c:v>-80</c:v>
                </c:pt>
                <c:pt idx="21">
                  <c:v>-75</c:v>
                </c:pt>
                <c:pt idx="22">
                  <c:v>-70</c:v>
                </c:pt>
                <c:pt idx="23">
                  <c:v>-65</c:v>
                </c:pt>
                <c:pt idx="24">
                  <c:v>-60</c:v>
                </c:pt>
                <c:pt idx="25">
                  <c:v>-55</c:v>
                </c:pt>
                <c:pt idx="26">
                  <c:v>-50</c:v>
                </c:pt>
                <c:pt idx="27">
                  <c:v>-45</c:v>
                </c:pt>
                <c:pt idx="28">
                  <c:v>-40</c:v>
                </c:pt>
                <c:pt idx="29">
                  <c:v>-35</c:v>
                </c:pt>
                <c:pt idx="30">
                  <c:v>-30</c:v>
                </c:pt>
                <c:pt idx="31">
                  <c:v>-25</c:v>
                </c:pt>
                <c:pt idx="32">
                  <c:v>-20</c:v>
                </c:pt>
                <c:pt idx="33">
                  <c:v>-15</c:v>
                </c:pt>
                <c:pt idx="34">
                  <c:v>-10</c:v>
                </c:pt>
                <c:pt idx="35">
                  <c:v>-5</c:v>
                </c:pt>
                <c:pt idx="36">
                  <c:v>0</c:v>
                </c:pt>
                <c:pt idx="37">
                  <c:v>5</c:v>
                </c:pt>
                <c:pt idx="38">
                  <c:v>10</c:v>
                </c:pt>
                <c:pt idx="39">
                  <c:v>15</c:v>
                </c:pt>
                <c:pt idx="40">
                  <c:v>20</c:v>
                </c:pt>
                <c:pt idx="41">
                  <c:v>25</c:v>
                </c:pt>
                <c:pt idx="42">
                  <c:v>30</c:v>
                </c:pt>
                <c:pt idx="43">
                  <c:v>35</c:v>
                </c:pt>
                <c:pt idx="44">
                  <c:v>40</c:v>
                </c:pt>
                <c:pt idx="45">
                  <c:v>45</c:v>
                </c:pt>
                <c:pt idx="46">
                  <c:v>50</c:v>
                </c:pt>
                <c:pt idx="47">
                  <c:v>55</c:v>
                </c:pt>
                <c:pt idx="48">
                  <c:v>60</c:v>
                </c:pt>
                <c:pt idx="49">
                  <c:v>65</c:v>
                </c:pt>
                <c:pt idx="50">
                  <c:v>70</c:v>
                </c:pt>
                <c:pt idx="51">
                  <c:v>75</c:v>
                </c:pt>
                <c:pt idx="52">
                  <c:v>80</c:v>
                </c:pt>
                <c:pt idx="53">
                  <c:v>85</c:v>
                </c:pt>
                <c:pt idx="54">
                  <c:v>90</c:v>
                </c:pt>
                <c:pt idx="55">
                  <c:v>95</c:v>
                </c:pt>
                <c:pt idx="56">
                  <c:v>100</c:v>
                </c:pt>
                <c:pt idx="57">
                  <c:v>105</c:v>
                </c:pt>
                <c:pt idx="58">
                  <c:v>110</c:v>
                </c:pt>
                <c:pt idx="59">
                  <c:v>115</c:v>
                </c:pt>
                <c:pt idx="60">
                  <c:v>120</c:v>
                </c:pt>
                <c:pt idx="61">
                  <c:v>125</c:v>
                </c:pt>
                <c:pt idx="62">
                  <c:v>130</c:v>
                </c:pt>
                <c:pt idx="63">
                  <c:v>135</c:v>
                </c:pt>
                <c:pt idx="64">
                  <c:v>140</c:v>
                </c:pt>
                <c:pt idx="65">
                  <c:v>145</c:v>
                </c:pt>
                <c:pt idx="66">
                  <c:v>150</c:v>
                </c:pt>
                <c:pt idx="67">
                  <c:v>155</c:v>
                </c:pt>
                <c:pt idx="68">
                  <c:v>160</c:v>
                </c:pt>
                <c:pt idx="69">
                  <c:v>165</c:v>
                </c:pt>
                <c:pt idx="70">
                  <c:v>170</c:v>
                </c:pt>
                <c:pt idx="71">
                  <c:v>175</c:v>
                </c:pt>
                <c:pt idx="72">
                  <c:v>180</c:v>
                </c:pt>
              </c:numCache>
            </c:numRef>
          </c:xVal>
          <c:yVal>
            <c:numRef>
              <c:f>Sheet1!$L$4:$L$76</c:f>
              <c:numCache>
                <c:formatCode>General</c:formatCode>
                <c:ptCount val="73"/>
                <c:pt idx="0">
                  <c:v>4.182728811279584</c:v>
                </c:pt>
                <c:pt idx="1">
                  <c:v>-8.8351949823497616E-15</c:v>
                </c:pt>
                <c:pt idx="2">
                  <c:v>-4.1827288112796017</c:v>
                </c:pt>
                <c:pt idx="3">
                  <c:v>-8.2901201505626645</c:v>
                </c:pt>
                <c:pt idx="4">
                  <c:v>-12.25293723676509</c:v>
                </c:pt>
                <c:pt idx="5">
                  <c:v>-16.012895493560634</c:v>
                </c:pt>
                <c:pt idx="6">
                  <c:v>-19.52546471439177</c:v>
                </c:pt>
                <c:pt idx="7">
                  <c:v>-22.76047627461665</c:v>
                </c:pt>
                <c:pt idx="8">
                  <c:v>-25.70094329558572</c:v>
                </c:pt>
                <c:pt idx="9">
                  <c:v>-28.340774423333205</c:v>
                </c:pt>
                <c:pt idx="10">
                  <c:v>-30.682056176433438</c:v>
                </c:pt>
                <c:pt idx="11">
                  <c:v>-32.732407209612354</c:v>
                </c:pt>
                <c:pt idx="12">
                  <c:v>-34.5026935519898</c:v>
                </c:pt>
                <c:pt idx="13">
                  <c:v>-36.005214818786527</c:v>
                </c:pt>
                <c:pt idx="14">
                  <c:v>-37.252354580588019</c:v>
                </c:pt>
                <c:pt idx="15">
                  <c:v>-38.255628417982351</c:v>
                </c:pt>
                <c:pt idx="16">
                  <c:v>-39.02504352461164</c:v>
                </c:pt>
                <c:pt idx="17">
                  <c:v>-39.568686955154973</c:v>
                </c:pt>
                <c:pt idx="18">
                  <c:v>-39.892473362377963</c:v>
                </c:pt>
                <c:pt idx="19">
                  <c:v>-40</c:v>
                </c:pt>
                <c:pt idx="20">
                  <c:v>-39.892473362377963</c:v>
                </c:pt>
                <c:pt idx="21">
                  <c:v>-39.568686955154973</c:v>
                </c:pt>
                <c:pt idx="22">
                  <c:v>-39.02504352461164</c:v>
                </c:pt>
                <c:pt idx="23">
                  <c:v>-38.255628417982351</c:v>
                </c:pt>
                <c:pt idx="24">
                  <c:v>-37.252354580588019</c:v>
                </c:pt>
                <c:pt idx="25">
                  <c:v>-36.005214818786541</c:v>
                </c:pt>
                <c:pt idx="26">
                  <c:v>-34.502693551989815</c:v>
                </c:pt>
                <c:pt idx="27">
                  <c:v>-32.73240720961234</c:v>
                </c:pt>
                <c:pt idx="28">
                  <c:v>-30.682056176433424</c:v>
                </c:pt>
                <c:pt idx="29">
                  <c:v>-28.340774423333194</c:v>
                </c:pt>
                <c:pt idx="30">
                  <c:v>-25.700943295585709</c:v>
                </c:pt>
                <c:pt idx="31">
                  <c:v>-22.760476274616643</c:v>
                </c:pt>
                <c:pt idx="32">
                  <c:v>-19.525464714391777</c:v>
                </c:pt>
                <c:pt idx="33">
                  <c:v>-16.012895493560642</c:v>
                </c:pt>
                <c:pt idx="34">
                  <c:v>-12.252937236765101</c:v>
                </c:pt>
                <c:pt idx="35">
                  <c:v>-8.2901201505626609</c:v>
                </c:pt>
                <c:pt idx="36">
                  <c:v>-4.1827288112796008</c:v>
                </c:pt>
                <c:pt idx="37">
                  <c:v>-7.7301440465042464E-15</c:v>
                </c:pt>
                <c:pt idx="38">
                  <c:v>4.1827288112795964</c:v>
                </c:pt>
                <c:pt idx="39">
                  <c:v>8.2901201505626574</c:v>
                </c:pt>
                <c:pt idx="40">
                  <c:v>12.252937236765097</c:v>
                </c:pt>
                <c:pt idx="41">
                  <c:v>16.012895493560638</c:v>
                </c:pt>
                <c:pt idx="42">
                  <c:v>19.525464714391788</c:v>
                </c:pt>
                <c:pt idx="43">
                  <c:v>22.760476274616632</c:v>
                </c:pt>
                <c:pt idx="44">
                  <c:v>25.700943295585709</c:v>
                </c:pt>
                <c:pt idx="45">
                  <c:v>28.340774423333187</c:v>
                </c:pt>
                <c:pt idx="46">
                  <c:v>30.682056176433424</c:v>
                </c:pt>
                <c:pt idx="47">
                  <c:v>32.732407209612354</c:v>
                </c:pt>
                <c:pt idx="48">
                  <c:v>34.5026935519898</c:v>
                </c:pt>
                <c:pt idx="49">
                  <c:v>36.005214818786541</c:v>
                </c:pt>
                <c:pt idx="50">
                  <c:v>37.252354580588019</c:v>
                </c:pt>
                <c:pt idx="51">
                  <c:v>38.255628417982351</c:v>
                </c:pt>
                <c:pt idx="52">
                  <c:v>39.025043524611633</c:v>
                </c:pt>
                <c:pt idx="53">
                  <c:v>39.568686955154973</c:v>
                </c:pt>
                <c:pt idx="54">
                  <c:v>39.89247336237797</c:v>
                </c:pt>
                <c:pt idx="55">
                  <c:v>40.000000000000014</c:v>
                </c:pt>
                <c:pt idx="56">
                  <c:v>39.89247336237797</c:v>
                </c:pt>
                <c:pt idx="57">
                  <c:v>39.568686955154973</c:v>
                </c:pt>
                <c:pt idx="58">
                  <c:v>39.02504352461164</c:v>
                </c:pt>
                <c:pt idx="59">
                  <c:v>38.255628417982351</c:v>
                </c:pt>
                <c:pt idx="60">
                  <c:v>37.252354580588026</c:v>
                </c:pt>
                <c:pt idx="61">
                  <c:v>36.005214818786541</c:v>
                </c:pt>
                <c:pt idx="62">
                  <c:v>34.5026935519898</c:v>
                </c:pt>
                <c:pt idx="63">
                  <c:v>32.732407209612354</c:v>
                </c:pt>
                <c:pt idx="64">
                  <c:v>30.682056176433427</c:v>
                </c:pt>
                <c:pt idx="65">
                  <c:v>28.340774423333205</c:v>
                </c:pt>
                <c:pt idx="66">
                  <c:v>25.700943295585709</c:v>
                </c:pt>
                <c:pt idx="67">
                  <c:v>22.760476274616636</c:v>
                </c:pt>
                <c:pt idx="68">
                  <c:v>19.525464714391795</c:v>
                </c:pt>
                <c:pt idx="69">
                  <c:v>16.012895493560656</c:v>
                </c:pt>
                <c:pt idx="70">
                  <c:v>12.252937236765097</c:v>
                </c:pt>
                <c:pt idx="71">
                  <c:v>8.290120150562684</c:v>
                </c:pt>
                <c:pt idx="72">
                  <c:v>4.1827288112796079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7941760"/>
        <c:axId val="97961472"/>
      </c:scatterChart>
      <c:valAx>
        <c:axId val="97941760"/>
        <c:scaling>
          <c:orientation val="minMax"/>
          <c:max val="180"/>
          <c:min val="-180"/>
        </c:scaling>
        <c:delete val="0"/>
        <c:axPos val="b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 sz="1200" b="0"/>
                </a:pPr>
                <a:r>
                  <a:rPr lang="en-US" sz="1200" b="0"/>
                  <a:t>- RAO / +LAO</a:t>
                </a:r>
              </a:p>
            </c:rich>
          </c:tx>
          <c:layout>
            <c:manualLayout>
              <c:xMode val="edge"/>
              <c:yMode val="edge"/>
              <c:x val="0.47738332315481091"/>
              <c:y val="0.912759307661"/>
            </c:manualLayout>
          </c:layout>
          <c:overlay val="0"/>
        </c:title>
        <c:numFmt formatCode="General" sourceLinked="1"/>
        <c:majorTickMark val="out"/>
        <c:minorTickMark val="cross"/>
        <c:tickLblPos val="nextTo"/>
        <c:spPr>
          <a:ln>
            <a:solidFill>
              <a:schemeClr val="tx1"/>
            </a:solidFill>
          </a:ln>
        </c:spPr>
        <c:crossAx val="97961472"/>
        <c:crosses val="autoZero"/>
        <c:crossBetween val="midCat"/>
        <c:majorUnit val="30"/>
        <c:minorUnit val="15"/>
      </c:valAx>
      <c:valAx>
        <c:axId val="97961472"/>
        <c:scaling>
          <c:orientation val="minMax"/>
          <c:max val="60"/>
          <c:min val="-60"/>
        </c:scaling>
        <c:delete val="0"/>
        <c:axPos val="l"/>
        <c:majorGridlines>
          <c:spPr>
            <a:ln>
              <a:prstDash val="dash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200" b="0"/>
                </a:pPr>
                <a:r>
                  <a:rPr lang="en-US" sz="1200" b="0"/>
                  <a:t>- CAU / +CRA</a:t>
                </a:r>
              </a:p>
            </c:rich>
          </c:tx>
          <c:layout>
            <c:manualLayout>
              <c:xMode val="edge"/>
              <c:yMode val="edge"/>
              <c:x val="0.130019727329305"/>
              <c:y val="0.38303644599997283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spPr>
          <a:solidFill>
            <a:schemeClr val="bg1"/>
          </a:solidFill>
          <a:ln>
            <a:solidFill>
              <a:schemeClr val="tx1"/>
            </a:solidFill>
          </a:ln>
        </c:spPr>
        <c:crossAx val="97941760"/>
        <c:crosses val="autoZero"/>
        <c:crossBetween val="midCat"/>
        <c:majorUnit val="15"/>
        <c:minorUnit val="5"/>
      </c:valAx>
    </c:plotArea>
    <c:legend>
      <c:legendPos val="l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2.4640840349667105E-2"/>
          <c:y val="4.8933248651036529E-2"/>
          <c:w val="0.20507960796129895"/>
          <c:h val="0.33360534878754161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64294</xdr:colOff>
      <xdr:row>12</xdr:row>
      <xdr:rowOff>76201</xdr:rowOff>
    </xdr:from>
    <xdr:to>
      <xdr:col>8</xdr:col>
      <xdr:colOff>15308</xdr:colOff>
      <xdr:row>29</xdr:row>
      <xdr:rowOff>54430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AIRLEY%20CT%20ANGL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dler"/>
      <sheetName val="FAIRLEY"/>
    </sheetNames>
    <sheetDataSet>
      <sheetData sheetId="0"/>
      <sheetData sheetId="1">
        <row r="2">
          <cell r="M2" t="str">
            <v>Coyne</v>
          </cell>
          <cell r="N2" t="str">
            <v>Simmons</v>
          </cell>
          <cell r="O2" t="str">
            <v>Ross</v>
          </cell>
          <cell r="P2" t="str">
            <v>Clemens</v>
          </cell>
          <cell r="Q2" t="str">
            <v>Buzzetta</v>
          </cell>
        </row>
        <row r="6">
          <cell r="K6">
            <v>180</v>
          </cell>
          <cell r="M6">
            <v>17.785047452934784</v>
          </cell>
          <cell r="N6">
            <v>12.82186046678239</v>
          </cell>
          <cell r="O6">
            <v>-0.73300107036589413</v>
          </cell>
          <cell r="P6">
            <v>1.5704773516125314</v>
          </cell>
          <cell r="Q6">
            <v>-4.8710585336022936</v>
          </cell>
        </row>
        <row r="7">
          <cell r="K7">
            <v>165</v>
          </cell>
          <cell r="M7">
            <v>29.825974690254412</v>
          </cell>
          <cell r="N7">
            <v>25.69490987305587</v>
          </cell>
          <cell r="O7">
            <v>10.160719615186045</v>
          </cell>
          <cell r="P7">
            <v>13.156726712523167</v>
          </cell>
          <cell r="Q7">
            <v>4.265427019180164</v>
          </cell>
        </row>
        <row r="8">
          <cell r="K8">
            <v>150</v>
          </cell>
          <cell r="M8">
            <v>39.834311042186854</v>
          </cell>
          <cell r="N8">
            <v>36.816893634326846</v>
          </cell>
          <cell r="O8">
            <v>20.362004050346162</v>
          </cell>
          <cell r="P8">
            <v>23.84636689049422</v>
          </cell>
          <cell r="Q8">
            <v>13.111230769556927</v>
          </cell>
        </row>
        <row r="9">
          <cell r="K9">
            <v>135</v>
          </cell>
          <cell r="M9">
            <v>47.128004925905799</v>
          </cell>
          <cell r="N9">
            <v>45.429866937211955</v>
          </cell>
          <cell r="O9">
            <v>29.175651559277881</v>
          </cell>
          <cell r="P9">
            <v>32.910916572862675</v>
          </cell>
          <cell r="Q9">
            <v>21.063525810321686</v>
          </cell>
        </row>
        <row r="10">
          <cell r="K10">
            <v>120</v>
          </cell>
          <cell r="M10">
            <v>51.210003156634819</v>
          </cell>
          <cell r="N10">
            <v>50.946869884730901</v>
          </cell>
          <cell r="O10">
            <v>36.00102662948872</v>
          </cell>
          <cell r="P10">
            <v>39.732641678651717</v>
          </cell>
          <cell r="Q10">
            <v>27.580376376235272</v>
          </cell>
        </row>
        <row r="11">
          <cell r="K11">
            <v>105</v>
          </cell>
          <cell r="M11">
            <v>51.802124300770771</v>
          </cell>
          <cell r="N11">
            <v>52.991927843288735</v>
          </cell>
          <cell r="O11">
            <v>40.372991229409394</v>
          </cell>
          <cell r="P11">
            <v>43.846652915335589</v>
          </cell>
          <cell r="Q11">
            <v>32.217669870835415</v>
          </cell>
        </row>
        <row r="12">
          <cell r="K12">
            <v>90</v>
          </cell>
          <cell r="M12">
            <v>48.864016280867233</v>
          </cell>
          <cell r="N12">
            <v>51.425673492627816</v>
          </cell>
          <cell r="O12">
            <v>41.993603196568436</v>
          </cell>
          <cell r="P12">
            <v>44.972587215859306</v>
          </cell>
          <cell r="Q12">
            <v>34.659382405954965</v>
          </cell>
        </row>
        <row r="13">
          <cell r="K13">
            <v>75</v>
          </cell>
          <cell r="M13">
            <v>42.595906303027576</v>
          </cell>
          <cell r="N13">
            <v>46.354844478387975</v>
          </cell>
          <cell r="O13">
            <v>40.75242050359185</v>
          </cell>
          <cell r="P13">
            <v>43.033714018336596</v>
          </cell>
          <cell r="Q13">
            <v>34.739115307446269</v>
          </cell>
        </row>
        <row r="14">
          <cell r="K14">
            <v>60</v>
          </cell>
          <cell r="M14">
            <v>33.424955703700043</v>
          </cell>
          <cell r="N14">
            <v>38.125009417948505</v>
          </cell>
          <cell r="O14">
            <v>36.734027699854622</v>
          </cell>
          <cell r="P14">
            <v>38.162164327039171</v>
          </cell>
          <cell r="Q14">
            <v>32.451434909837559</v>
          </cell>
        </row>
        <row r="15">
          <cell r="K15">
            <v>45</v>
          </cell>
          <cell r="M15">
            <v>21.976149610516369</v>
          </cell>
          <cell r="N15">
            <v>27.297017970232869</v>
          </cell>
          <cell r="O15">
            <v>30.212271614223347</v>
          </cell>
          <cell r="P15">
            <v>30.68992620281243</v>
          </cell>
          <cell r="Q15">
            <v>27.952242851655249</v>
          </cell>
        </row>
        <row r="16">
          <cell r="K16">
            <v>30</v>
          </cell>
          <cell r="M16">
            <v>9.0297052386803767</v>
          </cell>
          <cell r="N16">
            <v>14.608779858300956</v>
          </cell>
          <cell r="O16">
            <v>21.631599146222275</v>
          </cell>
          <cell r="P16">
            <v>21.126220325365086</v>
          </cell>
          <cell r="Q16">
            <v>21.548151636398035</v>
          </cell>
        </row>
        <row r="17">
          <cell r="K17">
            <v>20</v>
          </cell>
          <cell r="M17">
            <v>0</v>
          </cell>
          <cell r="N17">
            <v>5.5400085531856336</v>
          </cell>
          <cell r="O17">
            <v>15.051453880902612</v>
          </cell>
          <cell r="P17">
            <v>13.905764746872633</v>
          </cell>
          <cell r="Q17">
            <v>16.431504697506178</v>
          </cell>
        </row>
        <row r="18">
          <cell r="K18">
            <v>15</v>
          </cell>
          <cell r="M18">
            <v>-4.532098622878225</v>
          </cell>
          <cell r="N18">
            <v>0.92497754117602615</v>
          </cell>
          <cell r="O18">
            <v>11.576768944313965</v>
          </cell>
          <cell r="P18">
            <v>10.122797445473925</v>
          </cell>
          <cell r="Q18">
            <v>13.67558949712458</v>
          </cell>
        </row>
        <row r="19">
          <cell r="K19">
            <v>10</v>
          </cell>
          <cell r="M19">
            <v>-9.0297052386803767</v>
          </cell>
          <cell r="N19">
            <v>-3.6970931084386409</v>
          </cell>
          <cell r="O19">
            <v>8.0139778058148821</v>
          </cell>
          <cell r="P19">
            <v>6.2627895432029446</v>
          </cell>
          <cell r="Q19">
            <v>10.815594803123158</v>
          </cell>
        </row>
        <row r="20">
          <cell r="K20">
            <v>8</v>
          </cell>
          <cell r="M20">
            <v>-10.811407922523484</v>
          </cell>
          <cell r="N20">
            <v>-5.5400085531856336</v>
          </cell>
          <cell r="O20">
            <v>6.5702475316896969</v>
          </cell>
          <cell r="P20">
            <v>4.7037808470444054</v>
          </cell>
          <cell r="Q20">
            <v>9.647307453594971</v>
          </cell>
        </row>
        <row r="21">
          <cell r="K21">
            <v>6</v>
          </cell>
          <cell r="M21">
            <v>-12.579938571182723</v>
          </cell>
          <cell r="N21">
            <v>-7.3761743508834678</v>
          </cell>
          <cell r="O21">
            <v>5.1185124230161936</v>
          </cell>
          <cell r="P21">
            <v>3.1390413184856385</v>
          </cell>
          <cell r="Q21">
            <v>8.4672663459883708</v>
          </cell>
        </row>
        <row r="22">
          <cell r="K22">
            <v>4</v>
          </cell>
          <cell r="M22">
            <v>-14.333142502483957</v>
          </cell>
          <cell r="N22">
            <v>-9.2033534163473067</v>
          </cell>
          <cell r="O22">
            <v>3.6605411954016431</v>
          </cell>
          <cell r="P22">
            <v>1.5704773516125436</v>
          </cell>
          <cell r="Q22">
            <v>7.276909178621576</v>
          </cell>
        </row>
        <row r="23">
          <cell r="K23">
            <v>2</v>
          </cell>
          <cell r="M23">
            <v>-16.068883707497264</v>
          </cell>
          <cell r="N23">
            <v>-11.019319613341244</v>
          </cell>
          <cell r="O23">
            <v>2.198110162203641</v>
          </cell>
          <cell r="P23">
            <v>0</v>
          </cell>
          <cell r="Q23">
            <v>6.0776862183425617</v>
          </cell>
        </row>
        <row r="24">
          <cell r="K24">
            <v>0</v>
          </cell>
          <cell r="M24">
            <v>-17.785047452934773</v>
          </cell>
          <cell r="N24">
            <v>-12.82186046678239</v>
          </cell>
          <cell r="O24">
            <v>0.73300107036590745</v>
          </cell>
          <cell r="P24">
            <v>-1.5704773516125436</v>
          </cell>
          <cell r="Q24">
            <v>4.87105853360229</v>
          </cell>
        </row>
        <row r="25">
          <cell r="K25">
            <v>-2</v>
          </cell>
          <cell r="M25">
            <v>-19.479542857627425</v>
          </cell>
          <cell r="N25">
            <v>-14.608779858300956</v>
          </cell>
          <cell r="O25">
            <v>-0.73300107036590745</v>
          </cell>
          <cell r="P25">
            <v>-3.1390413184856385</v>
          </cell>
          <cell r="Q25">
            <v>3.658496214367871</v>
          </cell>
        </row>
        <row r="26">
          <cell r="K26">
            <v>-4</v>
          </cell>
          <cell r="M26">
            <v>-21.150305439941608</v>
          </cell>
          <cell r="N26">
            <v>-16.37790070187221</v>
          </cell>
          <cell r="O26">
            <v>-2.198110162203641</v>
          </cell>
          <cell r="P26">
            <v>-4.7037808470444054</v>
          </cell>
          <cell r="Q26">
            <v>2.4414765810443857</v>
          </cell>
        </row>
        <row r="27">
          <cell r="K27">
            <v>-6</v>
          </cell>
          <cell r="M27">
            <v>-22.795299633032023</v>
          </cell>
          <cell r="N27">
            <v>-18.127067596260442</v>
          </cell>
          <cell r="O27">
            <v>-3.6605411954016431</v>
          </cell>
          <cell r="P27">
            <v>-6.2627895432029446</v>
          </cell>
          <cell r="Q27">
            <v>1.221482384587534</v>
          </cell>
        </row>
        <row r="28">
          <cell r="K28">
            <v>-8</v>
          </cell>
          <cell r="M28">
            <v>-24.412521264866321</v>
          </cell>
          <cell r="N28">
            <v>-19.854149451043337</v>
          </cell>
          <cell r="O28">
            <v>-5.1185124230161936</v>
          </cell>
          <cell r="P28">
            <v>-7.8141679950118652</v>
          </cell>
          <cell r="Q28">
            <v>0</v>
          </cell>
        </row>
        <row r="29">
          <cell r="K29">
            <v>-10</v>
          </cell>
          <cell r="M29">
            <v>-25.999999999999996</v>
          </cell>
          <cell r="N29">
            <v>-21.557042083017407</v>
          </cell>
          <cell r="O29">
            <v>-6.5702475316896969</v>
          </cell>
          <cell r="P29">
            <v>-9.3560260867991687</v>
          </cell>
          <cell r="Q29">
            <v>-1.221482384587534</v>
          </cell>
        </row>
        <row r="30">
          <cell r="K30">
            <v>-15</v>
          </cell>
          <cell r="M30">
            <v>-29.825974690254395</v>
          </cell>
          <cell r="N30">
            <v>-25.694909873055863</v>
          </cell>
          <cell r="O30">
            <v>-10.160719615186045</v>
          </cell>
          <cell r="P30">
            <v>-13.156726712523154</v>
          </cell>
          <cell r="Q30">
            <v>-4.2654270191801613</v>
          </cell>
        </row>
        <row r="31">
          <cell r="K31">
            <v>-20</v>
          </cell>
          <cell r="M31">
            <v>-33.424955703700043</v>
          </cell>
          <cell r="N31">
            <v>-29.637223883949584</v>
          </cell>
          <cell r="O31">
            <v>-13.673862487200578</v>
          </cell>
          <cell r="P31">
            <v>-16.857296703716042</v>
          </cell>
          <cell r="Q31">
            <v>-7.276909178621576</v>
          </cell>
        </row>
        <row r="32">
          <cell r="K32">
            <v>-30</v>
          </cell>
          <cell r="M32">
            <v>-39.834311042186854</v>
          </cell>
          <cell r="N32">
            <v>-36.816893634326853</v>
          </cell>
          <cell r="O32">
            <v>-20.362004050346158</v>
          </cell>
          <cell r="P32">
            <v>-23.84636689049422</v>
          </cell>
          <cell r="Q32">
            <v>-13.11123076955692</v>
          </cell>
        </row>
        <row r="33">
          <cell r="K33">
            <v>-45</v>
          </cell>
          <cell r="M33">
            <v>-47.128004925905799</v>
          </cell>
          <cell r="N33">
            <v>-45.429866937211948</v>
          </cell>
          <cell r="O33">
            <v>-29.175651559277885</v>
          </cell>
          <cell r="P33">
            <v>-32.910916572862668</v>
          </cell>
          <cell r="Q33">
            <v>-21.063525810321689</v>
          </cell>
        </row>
        <row r="34">
          <cell r="K34">
            <v>-60</v>
          </cell>
          <cell r="M34">
            <v>-51.210003156634819</v>
          </cell>
          <cell r="N34">
            <v>-50.946869884730901</v>
          </cell>
          <cell r="O34">
            <v>-36.001026629488713</v>
          </cell>
          <cell r="P34">
            <v>-39.73264167865171</v>
          </cell>
          <cell r="Q34">
            <v>-27.580376376235272</v>
          </cell>
        </row>
        <row r="35">
          <cell r="K35">
            <v>-75</v>
          </cell>
          <cell r="M35">
            <v>-51.802124300770771</v>
          </cell>
          <cell r="N35">
            <v>-52.991927843288735</v>
          </cell>
          <cell r="O35">
            <v>-40.372991229409394</v>
          </cell>
          <cell r="P35">
            <v>-43.846652915335589</v>
          </cell>
          <cell r="Q35">
            <v>-32.217669870835408</v>
          </cell>
        </row>
        <row r="36">
          <cell r="K36">
            <v>-90</v>
          </cell>
          <cell r="M36">
            <v>-48.86401628086724</v>
          </cell>
          <cell r="N36">
            <v>-51.425673492627816</v>
          </cell>
          <cell r="O36">
            <v>-41.993603196568436</v>
          </cell>
          <cell r="P36">
            <v>-44.972587215859306</v>
          </cell>
          <cell r="Q36">
            <v>-34.659382405954958</v>
          </cell>
        </row>
        <row r="37">
          <cell r="K37">
            <v>-105</v>
          </cell>
          <cell r="M37">
            <v>-42.595906303027583</v>
          </cell>
          <cell r="N37">
            <v>-46.354844478387982</v>
          </cell>
          <cell r="O37">
            <v>-40.75242050359185</v>
          </cell>
          <cell r="P37">
            <v>-43.033714018336596</v>
          </cell>
          <cell r="Q37">
            <v>-34.739115307446276</v>
          </cell>
        </row>
        <row r="38">
          <cell r="K38">
            <v>-120</v>
          </cell>
          <cell r="M38">
            <v>-33.42495570370005</v>
          </cell>
          <cell r="N38">
            <v>-38.125009417948526</v>
          </cell>
          <cell r="O38">
            <v>-36.734027699854629</v>
          </cell>
          <cell r="P38">
            <v>-38.162164327039171</v>
          </cell>
          <cell r="Q38">
            <v>-32.451434909837559</v>
          </cell>
        </row>
        <row r="39">
          <cell r="K39">
            <v>-135</v>
          </cell>
          <cell r="M39">
            <v>-21.976149610516373</v>
          </cell>
          <cell r="N39">
            <v>-27.297017970232883</v>
          </cell>
          <cell r="O39">
            <v>-30.212271614223358</v>
          </cell>
          <cell r="P39">
            <v>-30.689926202812437</v>
          </cell>
          <cell r="Q39">
            <v>-27.952242851655246</v>
          </cell>
        </row>
        <row r="40">
          <cell r="K40">
            <v>-150</v>
          </cell>
          <cell r="M40">
            <v>-9.0297052386803749</v>
          </cell>
          <cell r="N40">
            <v>-14.608779858300982</v>
          </cell>
          <cell r="O40">
            <v>-21.631599146222285</v>
          </cell>
          <cell r="P40">
            <v>-21.1262203253651</v>
          </cell>
          <cell r="Q40">
            <v>-21.548151636398043</v>
          </cell>
        </row>
        <row r="41">
          <cell r="K41">
            <v>-165</v>
          </cell>
          <cell r="M41">
            <v>4.5320986228782134</v>
          </cell>
          <cell r="N41">
            <v>-0.92497754117602227</v>
          </cell>
          <cell r="O41">
            <v>-11.576768944313987</v>
          </cell>
          <cell r="P41">
            <v>-10.122797445473916</v>
          </cell>
          <cell r="Q41">
            <v>-13.675589497124596</v>
          </cell>
        </row>
        <row r="42">
          <cell r="K42">
            <v>-180</v>
          </cell>
          <cell r="M42">
            <v>17.785047452934769</v>
          </cell>
          <cell r="N42">
            <v>12.821860466782377</v>
          </cell>
          <cell r="O42">
            <v>-0.73300107036590445</v>
          </cell>
          <cell r="P42">
            <v>1.5704773516125405</v>
          </cell>
          <cell r="Q42">
            <v>-4.8710585336023007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3"/>
  <sheetViews>
    <sheetView tabSelected="1" zoomScale="90" zoomScaleNormal="90" workbookViewId="0">
      <selection activeCell="F7" sqref="F7"/>
    </sheetView>
  </sheetViews>
  <sheetFormatPr defaultRowHeight="15" x14ac:dyDescent="0.25"/>
  <cols>
    <col min="2" max="2" width="11.85546875" customWidth="1"/>
    <col min="3" max="3" width="11.5703125" customWidth="1"/>
    <col min="9" max="9" width="11.7109375" bestFit="1" customWidth="1"/>
    <col min="10" max="10" width="9.140625" customWidth="1"/>
    <col min="14" max="14" width="11.7109375" bestFit="1" customWidth="1"/>
    <col min="15" max="15" width="9.140625" customWidth="1"/>
  </cols>
  <sheetData>
    <row r="1" spans="1:17" x14ac:dyDescent="0.25">
      <c r="A1" t="s">
        <v>28</v>
      </c>
    </row>
    <row r="2" spans="1:17" ht="15.75" thickBot="1" x14ac:dyDescent="0.3">
      <c r="B2" s="3" t="s">
        <v>6</v>
      </c>
      <c r="C2" s="3" t="s">
        <v>5</v>
      </c>
      <c r="E2" s="1" t="s">
        <v>21</v>
      </c>
      <c r="I2" t="s">
        <v>8</v>
      </c>
      <c r="J2" t="s">
        <v>8</v>
      </c>
      <c r="K2" t="str">
        <f>A1</f>
        <v>Mandoli</v>
      </c>
      <c r="L2" t="str">
        <f>A1</f>
        <v>Mandoli</v>
      </c>
    </row>
    <row r="3" spans="1:17" ht="15.75" thickBot="1" x14ac:dyDescent="0.3">
      <c r="A3" t="s">
        <v>0</v>
      </c>
      <c r="B3" s="8">
        <v>95</v>
      </c>
      <c r="C3" s="9">
        <v>-50</v>
      </c>
      <c r="E3" t="s">
        <v>27</v>
      </c>
      <c r="I3" s="7" t="s">
        <v>16</v>
      </c>
      <c r="J3" s="7" t="s">
        <v>17</v>
      </c>
      <c r="K3" s="7" t="s">
        <v>18</v>
      </c>
      <c r="L3" s="7" t="s">
        <v>19</v>
      </c>
      <c r="N3" s="7"/>
      <c r="O3" s="7"/>
      <c r="P3" s="7"/>
      <c r="Q3" s="7"/>
    </row>
    <row r="4" spans="1:17" x14ac:dyDescent="0.25">
      <c r="A4" t="s">
        <v>26</v>
      </c>
      <c r="B4" s="21">
        <f>B3*PI()/180</f>
        <v>1.6580627893946132</v>
      </c>
      <c r="C4" s="21">
        <f>C3*PI()/180</f>
        <v>-0.87266462599716477</v>
      </c>
      <c r="F4" s="3" t="s">
        <v>24</v>
      </c>
      <c r="I4">
        <v>-180</v>
      </c>
      <c r="J4">
        <f>I4*PI()/180</f>
        <v>-3.1415926535897931</v>
      </c>
      <c r="K4">
        <f>-ASIN(COS(phi)*COS(J4-theta)/SQRT(COS(phi)^2*COS(J4-theta)^2+SIN(phi)^2))*SIGN(phi)</f>
        <v>7.3002389474857265E-2</v>
      </c>
      <c r="L4">
        <f>K4*180/PI()</f>
        <v>4.182728811279584</v>
      </c>
    </row>
    <row r="5" spans="1:17" x14ac:dyDescent="0.25">
      <c r="A5" t="s">
        <v>25</v>
      </c>
      <c r="B5" s="17">
        <f>(B3+F5-F6)*PI()/180</f>
        <v>1.6580627893946132</v>
      </c>
      <c r="C5" s="17">
        <f>C3*PI()/180</f>
        <v>-0.87266462599716477</v>
      </c>
      <c r="E5" s="20" t="s">
        <v>22</v>
      </c>
      <c r="F5" s="19">
        <v>0</v>
      </c>
      <c r="G5" s="19" t="str">
        <f>IF(F5&gt;0,"LAO", IF(F5=0, "AP","RAO"))</f>
        <v>AP</v>
      </c>
      <c r="I5">
        <v>-175</v>
      </c>
      <c r="J5">
        <f t="shared" ref="J5:J40" si="0">I5*PI()/180</f>
        <v>-3.0543261909900763</v>
      </c>
      <c r="K5">
        <f t="shared" ref="K5:K39" si="1">-ASIN(COS(phi)*COS(J5-theta)/SQRT(COS(phi)^2*COS(J5-theta)^2+SIN(phi)^2))*SIGN(phi)</f>
        <v>-1.5420324249768563E-16</v>
      </c>
      <c r="L5">
        <f t="shared" ref="L5:L40" si="2">K5*180/PI()</f>
        <v>-8.8351949823497616E-15</v>
      </c>
    </row>
    <row r="6" spans="1:17" x14ac:dyDescent="0.25">
      <c r="A6" t="s">
        <v>7</v>
      </c>
      <c r="B6">
        <v>19</v>
      </c>
      <c r="C6">
        <v>8</v>
      </c>
      <c r="E6" s="20" t="s">
        <v>23</v>
      </c>
      <c r="F6" s="19">
        <v>0</v>
      </c>
      <c r="G6" s="19" t="str">
        <f>IF(F6&gt;0,"LAO", IF(F6=0, "AP","RAO"))</f>
        <v>AP</v>
      </c>
      <c r="I6">
        <v>-170</v>
      </c>
      <c r="J6">
        <f t="shared" si="0"/>
        <v>-2.9670597283903604</v>
      </c>
      <c r="K6">
        <f t="shared" si="1"/>
        <v>-7.3002389474857585E-2</v>
      </c>
      <c r="L6">
        <f>K6*180/PI()</f>
        <v>-4.1827288112796017</v>
      </c>
    </row>
    <row r="7" spans="1:17" x14ac:dyDescent="0.25">
      <c r="A7" t="s">
        <v>1</v>
      </c>
      <c r="B7">
        <v>0</v>
      </c>
      <c r="C7">
        <v>-8</v>
      </c>
      <c r="F7" t="s">
        <v>20</v>
      </c>
      <c r="I7">
        <v>-165</v>
      </c>
      <c r="J7">
        <f t="shared" si="0"/>
        <v>-2.8797932657906435</v>
      </c>
      <c r="K7">
        <f t="shared" si="1"/>
        <v>-0.14468989201324653</v>
      </c>
      <c r="L7">
        <f t="shared" si="2"/>
        <v>-8.2901201505626645</v>
      </c>
    </row>
    <row r="8" spans="1:17" x14ac:dyDescent="0.25">
      <c r="A8" t="s">
        <v>3</v>
      </c>
      <c r="B8">
        <v>-29</v>
      </c>
      <c r="C8">
        <v>-28</v>
      </c>
      <c r="I8">
        <v>-160</v>
      </c>
      <c r="J8">
        <f t="shared" si="0"/>
        <v>-2.7925268031909272</v>
      </c>
      <c r="K8">
        <f t="shared" si="1"/>
        <v>-0.21385409782176684</v>
      </c>
      <c r="L8">
        <f t="shared" si="2"/>
        <v>-12.25293723676509</v>
      </c>
    </row>
    <row r="9" spans="1:17" x14ac:dyDescent="0.25">
      <c r="A9" t="s">
        <v>2</v>
      </c>
      <c r="B9">
        <v>84</v>
      </c>
      <c r="C9">
        <v>39</v>
      </c>
      <c r="I9">
        <v>-155</v>
      </c>
      <c r="J9">
        <f t="shared" si="0"/>
        <v>-2.7052603405912108</v>
      </c>
      <c r="K9">
        <f t="shared" si="1"/>
        <v>-0.27947774914039553</v>
      </c>
      <c r="L9">
        <f t="shared" si="2"/>
        <v>-16.012895493560634</v>
      </c>
    </row>
    <row r="10" spans="1:17" x14ac:dyDescent="0.25">
      <c r="I10">
        <v>-150</v>
      </c>
      <c r="J10">
        <f t="shared" si="0"/>
        <v>-2.6179938779914944</v>
      </c>
      <c r="K10">
        <f t="shared" si="1"/>
        <v>-0.34078364724811067</v>
      </c>
      <c r="L10">
        <f>K10*180/PI()</f>
        <v>-19.52546471439177</v>
      </c>
    </row>
    <row r="11" spans="1:17" x14ac:dyDescent="0.25">
      <c r="A11" t="s">
        <v>4</v>
      </c>
      <c r="B11">
        <v>0</v>
      </c>
      <c r="C11">
        <v>0</v>
      </c>
      <c r="I11">
        <v>-145</v>
      </c>
      <c r="J11">
        <f t="shared" si="0"/>
        <v>-2.5307274153917776</v>
      </c>
      <c r="K11">
        <f t="shared" si="1"/>
        <v>-0.39724525031411362</v>
      </c>
      <c r="L11">
        <f t="shared" si="2"/>
        <v>-22.76047627461665</v>
      </c>
    </row>
    <row r="12" spans="1:17" x14ac:dyDescent="0.25">
      <c r="I12">
        <v>-140</v>
      </c>
      <c r="J12">
        <f t="shared" si="0"/>
        <v>-2.4434609527920612</v>
      </c>
      <c r="K12">
        <f t="shared" si="1"/>
        <v>-0.44856608137633297</v>
      </c>
      <c r="L12">
        <f t="shared" si="2"/>
        <v>-25.70094329558572</v>
      </c>
    </row>
    <row r="13" spans="1:17" x14ac:dyDescent="0.25">
      <c r="I13">
        <v>-135</v>
      </c>
      <c r="J13">
        <f t="shared" si="0"/>
        <v>-2.3561944901923448</v>
      </c>
      <c r="K13">
        <f t="shared" si="1"/>
        <v>-0.49463982625216163</v>
      </c>
      <c r="L13">
        <f t="shared" si="2"/>
        <v>-28.340774423333205</v>
      </c>
    </row>
    <row r="14" spans="1:17" x14ac:dyDescent="0.25">
      <c r="A14" s="4"/>
      <c r="B14" s="4"/>
      <c r="C14" s="2"/>
      <c r="D14" s="2"/>
      <c r="I14">
        <v>-130</v>
      </c>
      <c r="J14">
        <f t="shared" si="0"/>
        <v>-2.2689280275926285</v>
      </c>
      <c r="K14">
        <f t="shared" si="1"/>
        <v>-0.53550290156062563</v>
      </c>
      <c r="L14">
        <f t="shared" si="2"/>
        <v>-30.682056176433438</v>
      </c>
    </row>
    <row r="15" spans="1:17" x14ac:dyDescent="0.25">
      <c r="A15" s="4"/>
      <c r="B15" s="4"/>
      <c r="C15" s="2"/>
      <c r="D15" s="2"/>
      <c r="I15">
        <v>-125</v>
      </c>
      <c r="J15">
        <f t="shared" si="0"/>
        <v>-2.1816615649929116</v>
      </c>
      <c r="K15">
        <f t="shared" si="1"/>
        <v>-0.57128827791126524</v>
      </c>
      <c r="L15">
        <f t="shared" si="2"/>
        <v>-32.732407209612354</v>
      </c>
    </row>
    <row r="16" spans="1:17" x14ac:dyDescent="0.25">
      <c r="A16" s="5"/>
      <c r="B16" s="6"/>
      <c r="C16" s="2"/>
      <c r="D16" s="2"/>
      <c r="I16">
        <v>-120</v>
      </c>
      <c r="J16">
        <f t="shared" si="0"/>
        <v>-2.0943951023931953</v>
      </c>
      <c r="K16">
        <f t="shared" si="1"/>
        <v>-0.60218560328883941</v>
      </c>
      <c r="L16">
        <f t="shared" si="2"/>
        <v>-34.5026935519898</v>
      </c>
    </row>
    <row r="17" spans="1:12" x14ac:dyDescent="0.25">
      <c r="A17" s="2"/>
      <c r="B17" s="2"/>
      <c r="C17" s="2"/>
      <c r="D17" s="2"/>
      <c r="I17">
        <v>-115</v>
      </c>
      <c r="J17">
        <f t="shared" si="0"/>
        <v>-2.0071286397934789</v>
      </c>
      <c r="K17">
        <f t="shared" si="1"/>
        <v>-0.62840954647567837</v>
      </c>
      <c r="L17">
        <f t="shared" si="2"/>
        <v>-36.005214818786527</v>
      </c>
    </row>
    <row r="18" spans="1:12" x14ac:dyDescent="0.25">
      <c r="I18">
        <v>-110</v>
      </c>
      <c r="J18">
        <f t="shared" si="0"/>
        <v>-1.9198621771937625</v>
      </c>
      <c r="K18">
        <f t="shared" si="1"/>
        <v>-0.65017624155165221</v>
      </c>
      <c r="L18">
        <f t="shared" si="2"/>
        <v>-37.252354580588019</v>
      </c>
    </row>
    <row r="19" spans="1:12" x14ac:dyDescent="0.25">
      <c r="A19" s="1"/>
      <c r="I19">
        <v>-105</v>
      </c>
      <c r="J19">
        <f t="shared" si="0"/>
        <v>-1.8325957145940461</v>
      </c>
      <c r="K19">
        <f t="shared" si="1"/>
        <v>-0.66768667331330145</v>
      </c>
      <c r="L19">
        <f t="shared" si="2"/>
        <v>-38.255628417982351</v>
      </c>
    </row>
    <row r="20" spans="1:12" x14ac:dyDescent="0.25">
      <c r="I20">
        <v>-100</v>
      </c>
      <c r="J20">
        <f t="shared" si="0"/>
        <v>-1.7453292519943295</v>
      </c>
      <c r="K20">
        <f t="shared" si="1"/>
        <v>-0.68111550023856582</v>
      </c>
      <c r="L20">
        <f t="shared" si="2"/>
        <v>-39.02504352461164</v>
      </c>
    </row>
    <row r="21" spans="1:12" x14ac:dyDescent="0.25">
      <c r="I21">
        <v>-95</v>
      </c>
      <c r="J21">
        <f t="shared" si="0"/>
        <v>-1.6580627893946132</v>
      </c>
      <c r="K21">
        <f t="shared" si="1"/>
        <v>-0.69060386805838414</v>
      </c>
      <c r="L21">
        <f t="shared" si="2"/>
        <v>-39.568686955154973</v>
      </c>
    </row>
    <row r="22" spans="1:12" x14ac:dyDescent="0.25">
      <c r="I22">
        <v>-90</v>
      </c>
      <c r="J22">
        <f t="shared" si="0"/>
        <v>-1.5707963267948966</v>
      </c>
      <c r="K22">
        <f t="shared" si="1"/>
        <v>-0.69625500693762843</v>
      </c>
      <c r="L22">
        <f t="shared" si="2"/>
        <v>-39.892473362377963</v>
      </c>
    </row>
    <row r="23" spans="1:12" x14ac:dyDescent="0.25">
      <c r="I23">
        <v>-85</v>
      </c>
      <c r="J23">
        <f t="shared" si="0"/>
        <v>-1.4835298641951802</v>
      </c>
      <c r="K23">
        <f t="shared" si="1"/>
        <v>-0.69813170079773179</v>
      </c>
      <c r="L23">
        <f t="shared" si="2"/>
        <v>-40</v>
      </c>
    </row>
    <row r="24" spans="1:12" x14ac:dyDescent="0.25">
      <c r="I24">
        <v>-80</v>
      </c>
      <c r="J24">
        <f t="shared" si="0"/>
        <v>-1.3962634015954636</v>
      </c>
      <c r="K24">
        <f t="shared" si="1"/>
        <v>-0.69625500693762843</v>
      </c>
      <c r="L24">
        <f t="shared" si="2"/>
        <v>-39.892473362377963</v>
      </c>
    </row>
    <row r="25" spans="1:12" x14ac:dyDescent="0.25">
      <c r="I25">
        <v>-75</v>
      </c>
      <c r="J25">
        <f t="shared" si="0"/>
        <v>-1.3089969389957472</v>
      </c>
      <c r="K25">
        <f t="shared" si="1"/>
        <v>-0.69060386805838414</v>
      </c>
      <c r="L25">
        <f t="shared" si="2"/>
        <v>-39.568686955154973</v>
      </c>
    </row>
    <row r="26" spans="1:12" x14ac:dyDescent="0.25">
      <c r="I26">
        <v>-70</v>
      </c>
      <c r="J26">
        <f t="shared" si="0"/>
        <v>-1.2217304763960306</v>
      </c>
      <c r="K26">
        <f t="shared" si="1"/>
        <v>-0.68111550023856582</v>
      </c>
      <c r="L26">
        <f t="shared" si="2"/>
        <v>-39.02504352461164</v>
      </c>
    </row>
    <row r="27" spans="1:12" x14ac:dyDescent="0.25">
      <c r="I27">
        <v>-65</v>
      </c>
      <c r="J27">
        <f t="shared" si="0"/>
        <v>-1.1344640137963142</v>
      </c>
      <c r="K27">
        <f t="shared" si="1"/>
        <v>-0.66768667331330156</v>
      </c>
      <c r="L27">
        <f t="shared" si="2"/>
        <v>-38.255628417982351</v>
      </c>
    </row>
    <row r="28" spans="1:12" x14ac:dyDescent="0.25">
      <c r="I28">
        <v>-60</v>
      </c>
      <c r="J28">
        <f t="shared" si="0"/>
        <v>-1.0471975511965976</v>
      </c>
      <c r="K28">
        <f t="shared" si="1"/>
        <v>-0.65017624155165221</v>
      </c>
      <c r="L28">
        <f t="shared" si="2"/>
        <v>-37.252354580588019</v>
      </c>
    </row>
    <row r="29" spans="1:12" x14ac:dyDescent="0.25">
      <c r="I29">
        <v>-55</v>
      </c>
      <c r="J29">
        <f t="shared" si="0"/>
        <v>-0.95993108859688125</v>
      </c>
      <c r="K29">
        <f t="shared" si="1"/>
        <v>-0.62840954647567859</v>
      </c>
      <c r="L29">
        <f t="shared" si="2"/>
        <v>-36.005214818786541</v>
      </c>
    </row>
    <row r="30" spans="1:12" x14ac:dyDescent="0.25">
      <c r="I30">
        <v>-50</v>
      </c>
      <c r="J30">
        <f t="shared" si="0"/>
        <v>-0.87266462599716477</v>
      </c>
      <c r="K30">
        <f t="shared" si="1"/>
        <v>-0.60218560328883952</v>
      </c>
      <c r="L30">
        <f t="shared" si="2"/>
        <v>-34.502693551989815</v>
      </c>
    </row>
    <row r="31" spans="1:12" x14ac:dyDescent="0.25">
      <c r="I31">
        <v>-45</v>
      </c>
      <c r="J31">
        <f t="shared" si="0"/>
        <v>-0.78539816339744828</v>
      </c>
      <c r="K31">
        <f t="shared" si="1"/>
        <v>-0.57128827791126502</v>
      </c>
      <c r="L31">
        <f t="shared" si="2"/>
        <v>-32.73240720961234</v>
      </c>
    </row>
    <row r="32" spans="1:12" x14ac:dyDescent="0.25">
      <c r="I32">
        <v>-40</v>
      </c>
      <c r="J32">
        <f t="shared" si="0"/>
        <v>-0.69813170079773179</v>
      </c>
      <c r="K32">
        <f t="shared" si="1"/>
        <v>-0.53550290156062541</v>
      </c>
      <c r="L32">
        <f t="shared" si="2"/>
        <v>-30.682056176433424</v>
      </c>
    </row>
    <row r="33" spans="4:12" x14ac:dyDescent="0.25">
      <c r="E33" s="10" t="s">
        <v>9</v>
      </c>
      <c r="F33" s="10" t="s">
        <v>10</v>
      </c>
      <c r="I33">
        <v>-35</v>
      </c>
      <c r="J33">
        <f t="shared" si="0"/>
        <v>-0.6108652381980153</v>
      </c>
      <c r="K33">
        <f t="shared" si="1"/>
        <v>-0.49463982625216146</v>
      </c>
      <c r="L33">
        <f t="shared" si="2"/>
        <v>-28.340774423333194</v>
      </c>
    </row>
    <row r="34" spans="4:12" x14ac:dyDescent="0.25">
      <c r="E34" s="10" t="s">
        <v>11</v>
      </c>
      <c r="F34" s="10" t="s">
        <v>12</v>
      </c>
      <c r="I34">
        <v>-30</v>
      </c>
      <c r="J34">
        <f t="shared" si="0"/>
        <v>-0.52359877559829882</v>
      </c>
      <c r="K34">
        <f t="shared" si="1"/>
        <v>-0.44856608137633286</v>
      </c>
      <c r="L34">
        <f t="shared" si="2"/>
        <v>-25.700943295585709</v>
      </c>
    </row>
    <row r="35" spans="4:12" x14ac:dyDescent="0.25">
      <c r="E35" s="10" t="s">
        <v>13</v>
      </c>
      <c r="F35" s="10" t="s">
        <v>13</v>
      </c>
      <c r="I35">
        <v>-25</v>
      </c>
      <c r="J35">
        <f t="shared" si="0"/>
        <v>-0.43633231299858238</v>
      </c>
      <c r="K35">
        <f t="shared" si="1"/>
        <v>-0.39724525031411345</v>
      </c>
      <c r="L35">
        <f t="shared" si="2"/>
        <v>-22.760476274616643</v>
      </c>
    </row>
    <row r="36" spans="4:12" x14ac:dyDescent="0.25">
      <c r="D36" t="s">
        <v>14</v>
      </c>
      <c r="E36">
        <f>I79</f>
        <v>-20</v>
      </c>
      <c r="F36" s="11">
        <f>L79</f>
        <v>-19.525464714391777</v>
      </c>
      <c r="G36" t="str">
        <f>IF(F36&gt;0,"CRA", IF(F36=0, "none","CAU"))</f>
        <v>CAU</v>
      </c>
      <c r="I36">
        <v>-20</v>
      </c>
      <c r="J36">
        <f t="shared" si="0"/>
        <v>-0.3490658503988659</v>
      </c>
      <c r="K36">
        <f t="shared" si="1"/>
        <v>-0.34078364724811078</v>
      </c>
      <c r="L36">
        <f t="shared" si="2"/>
        <v>-19.525464714391777</v>
      </c>
    </row>
    <row r="37" spans="4:12" x14ac:dyDescent="0.25">
      <c r="D37" t="s">
        <v>14</v>
      </c>
      <c r="E37">
        <f t="shared" ref="E37:E47" si="3">I80</f>
        <v>-15</v>
      </c>
      <c r="F37" s="11">
        <f t="shared" ref="F37:F47" si="4">L80</f>
        <v>-16.012895493560642</v>
      </c>
      <c r="G37" t="str">
        <f t="shared" ref="G37:G47" si="5">IF(F37&gt;0,"CRA", IF(F37=0, "none","CAU"))</f>
        <v>CAU</v>
      </c>
      <c r="I37">
        <v>-15</v>
      </c>
      <c r="J37">
        <f t="shared" si="0"/>
        <v>-0.26179938779914941</v>
      </c>
      <c r="K37">
        <f t="shared" si="1"/>
        <v>-0.27947774914039564</v>
      </c>
      <c r="L37">
        <f t="shared" si="2"/>
        <v>-16.012895493560642</v>
      </c>
    </row>
    <row r="38" spans="4:12" x14ac:dyDescent="0.25">
      <c r="D38" t="s">
        <v>14</v>
      </c>
      <c r="E38">
        <f t="shared" si="3"/>
        <v>-10</v>
      </c>
      <c r="F38" s="11">
        <f t="shared" si="4"/>
        <v>-12.252937236765101</v>
      </c>
      <c r="G38" t="str">
        <f t="shared" si="5"/>
        <v>CAU</v>
      </c>
      <c r="I38">
        <v>-10</v>
      </c>
      <c r="J38">
        <f t="shared" si="0"/>
        <v>-0.17453292519943295</v>
      </c>
      <c r="K38">
        <f t="shared" si="1"/>
        <v>-0.21385409782176704</v>
      </c>
      <c r="L38">
        <f t="shared" si="2"/>
        <v>-12.252937236765101</v>
      </c>
    </row>
    <row r="39" spans="4:12" x14ac:dyDescent="0.25">
      <c r="D39" t="s">
        <v>14</v>
      </c>
      <c r="E39">
        <f t="shared" si="3"/>
        <v>-8</v>
      </c>
      <c r="F39" s="11">
        <f t="shared" si="4"/>
        <v>-10.689178068422892</v>
      </c>
      <c r="G39" t="str">
        <f t="shared" si="5"/>
        <v>CAU</v>
      </c>
      <c r="I39">
        <v>-5</v>
      </c>
      <c r="J39">
        <f t="shared" si="0"/>
        <v>-8.7266462599716474E-2</v>
      </c>
      <c r="K39">
        <f t="shared" si="1"/>
        <v>-0.14468989201324647</v>
      </c>
      <c r="L39">
        <f t="shared" si="2"/>
        <v>-8.2901201505626609</v>
      </c>
    </row>
    <row r="40" spans="4:12" x14ac:dyDescent="0.25">
      <c r="D40" t="s">
        <v>14</v>
      </c>
      <c r="E40">
        <f t="shared" si="3"/>
        <v>-6</v>
      </c>
      <c r="F40" s="11">
        <f t="shared" si="4"/>
        <v>-9.0962967672540955</v>
      </c>
      <c r="G40" t="str">
        <f t="shared" si="5"/>
        <v>CAU</v>
      </c>
      <c r="I40">
        <v>0</v>
      </c>
      <c r="J40">
        <f t="shared" si="0"/>
        <v>0</v>
      </c>
      <c r="K40">
        <f t="shared" ref="K40:K97" si="6">-ASIN(COS(phi)*COS(J40-theta)/SQRT(COS(phi)^2*COS(J40-theta)^2+SIN(phi)^2))*SIGN(phi)</f>
        <v>-7.3002389474857571E-2</v>
      </c>
      <c r="L40">
        <f t="shared" si="2"/>
        <v>-4.1827288112796008</v>
      </c>
    </row>
    <row r="41" spans="4:12" x14ac:dyDescent="0.25">
      <c r="D41" t="s">
        <v>14</v>
      </c>
      <c r="E41">
        <f t="shared" si="3"/>
        <v>-4</v>
      </c>
      <c r="F41" s="11">
        <f t="shared" si="4"/>
        <v>-7.4781246026245389</v>
      </c>
      <c r="G41" t="str">
        <f t="shared" si="5"/>
        <v>CAU</v>
      </c>
      <c r="I41">
        <v>5</v>
      </c>
      <c r="J41">
        <f t="shared" ref="J41:J76" si="7">I41*PI()/180</f>
        <v>8.7266462599716474E-2</v>
      </c>
      <c r="K41">
        <f t="shared" si="6"/>
        <v>-1.3491646526493674E-16</v>
      </c>
      <c r="L41">
        <f t="shared" ref="L41:L76" si="8">K41*180/PI()</f>
        <v>-7.7301440465042464E-15</v>
      </c>
    </row>
    <row r="42" spans="4:12" x14ac:dyDescent="0.25">
      <c r="D42" t="s">
        <v>14</v>
      </c>
      <c r="E42">
        <f t="shared" si="3"/>
        <v>-2</v>
      </c>
      <c r="F42" s="11">
        <f t="shared" si="4"/>
        <v>-5.8388001880596319</v>
      </c>
      <c r="G42" t="str">
        <f t="shared" si="5"/>
        <v>CAU</v>
      </c>
      <c r="I42">
        <v>10</v>
      </c>
      <c r="J42">
        <f t="shared" si="7"/>
        <v>0.17453292519943295</v>
      </c>
      <c r="K42">
        <f t="shared" si="6"/>
        <v>7.3002389474857488E-2</v>
      </c>
      <c r="L42">
        <f t="shared" si="8"/>
        <v>4.1827288112795964</v>
      </c>
    </row>
    <row r="43" spans="4:12" ht="15.75" x14ac:dyDescent="0.25">
      <c r="D43" s="12" t="s">
        <v>1</v>
      </c>
      <c r="E43" s="12">
        <f t="shared" si="3"/>
        <v>0</v>
      </c>
      <c r="F43" s="13">
        <f t="shared" si="4"/>
        <v>-4.1827288112796008</v>
      </c>
      <c r="G43" s="16" t="str">
        <f t="shared" si="5"/>
        <v>CAU</v>
      </c>
      <c r="I43">
        <v>15</v>
      </c>
      <c r="J43">
        <f t="shared" si="7"/>
        <v>0.26179938779914941</v>
      </c>
      <c r="K43">
        <f t="shared" si="6"/>
        <v>0.14468989201324642</v>
      </c>
      <c r="L43">
        <f t="shared" si="8"/>
        <v>8.2901201505626574</v>
      </c>
    </row>
    <row r="44" spans="4:12" x14ac:dyDescent="0.25">
      <c r="D44" t="s">
        <v>15</v>
      </c>
      <c r="E44">
        <f t="shared" si="3"/>
        <v>2</v>
      </c>
      <c r="F44" s="11">
        <f t="shared" si="4"/>
        <v>-2.5145332074266733</v>
      </c>
      <c r="G44" t="str">
        <f t="shared" si="5"/>
        <v>CAU</v>
      </c>
      <c r="I44">
        <v>20</v>
      </c>
      <c r="J44">
        <f t="shared" si="7"/>
        <v>0.3490658503988659</v>
      </c>
      <c r="K44">
        <f t="shared" si="6"/>
        <v>0.21385409782176693</v>
      </c>
      <c r="L44">
        <f t="shared" si="8"/>
        <v>12.252937236765097</v>
      </c>
    </row>
    <row r="45" spans="4:12" x14ac:dyDescent="0.25">
      <c r="D45" t="s">
        <v>15</v>
      </c>
      <c r="E45">
        <f t="shared" si="3"/>
        <v>4</v>
      </c>
      <c r="F45" s="11">
        <f t="shared" si="4"/>
        <v>-0.83899705861343121</v>
      </c>
      <c r="G45" t="str">
        <f t="shared" si="5"/>
        <v>CAU</v>
      </c>
      <c r="I45">
        <v>25</v>
      </c>
      <c r="J45">
        <f t="shared" si="7"/>
        <v>0.43633231299858238</v>
      </c>
      <c r="K45">
        <f t="shared" si="6"/>
        <v>0.27947774914039558</v>
      </c>
      <c r="L45">
        <f t="shared" si="8"/>
        <v>16.012895493560638</v>
      </c>
    </row>
    <row r="46" spans="4:12" x14ac:dyDescent="0.25">
      <c r="D46" t="s">
        <v>15</v>
      </c>
      <c r="E46">
        <f t="shared" si="3"/>
        <v>6</v>
      </c>
      <c r="F46" s="11">
        <f t="shared" si="4"/>
        <v>0.83899705861342644</v>
      </c>
      <c r="G46" t="str">
        <f t="shared" si="5"/>
        <v>CRA</v>
      </c>
      <c r="I46">
        <v>30</v>
      </c>
      <c r="J46">
        <f t="shared" si="7"/>
        <v>0.52359877559829882</v>
      </c>
      <c r="K46">
        <f t="shared" si="6"/>
        <v>0.34078364724811094</v>
      </c>
      <c r="L46">
        <f t="shared" si="8"/>
        <v>19.525464714391788</v>
      </c>
    </row>
    <row r="47" spans="4:12" x14ac:dyDescent="0.25">
      <c r="D47" t="s">
        <v>15</v>
      </c>
      <c r="E47">
        <f t="shared" si="3"/>
        <v>8</v>
      </c>
      <c r="F47" s="11">
        <f t="shared" si="4"/>
        <v>2.5145332074266684</v>
      </c>
      <c r="G47" t="str">
        <f t="shared" si="5"/>
        <v>CRA</v>
      </c>
      <c r="I47">
        <v>35</v>
      </c>
      <c r="J47">
        <f t="shared" si="7"/>
        <v>0.6108652381980153</v>
      </c>
      <c r="K47">
        <f t="shared" si="6"/>
        <v>0.39724525031411329</v>
      </c>
      <c r="L47">
        <f t="shared" si="8"/>
        <v>22.760476274616632</v>
      </c>
    </row>
    <row r="48" spans="4:12" x14ac:dyDescent="0.25">
      <c r="D48" t="s">
        <v>15</v>
      </c>
      <c r="E48">
        <f>I91</f>
        <v>10</v>
      </c>
      <c r="F48" s="11">
        <f>L91</f>
        <v>4.1827288112795964</v>
      </c>
      <c r="G48" t="str">
        <f>IF(F48&gt;0,"CRA", IF(F48=0, "none","CAU"))</f>
        <v>CRA</v>
      </c>
      <c r="I48">
        <v>40</v>
      </c>
      <c r="J48">
        <f t="shared" si="7"/>
        <v>0.69813170079773179</v>
      </c>
      <c r="K48">
        <f t="shared" si="6"/>
        <v>0.44856608137633286</v>
      </c>
      <c r="L48">
        <f t="shared" si="8"/>
        <v>25.700943295585709</v>
      </c>
    </row>
    <row r="49" spans="4:12" x14ac:dyDescent="0.25">
      <c r="D49" t="s">
        <v>15</v>
      </c>
      <c r="E49">
        <f>I92</f>
        <v>15</v>
      </c>
      <c r="F49" s="11">
        <f>L92</f>
        <v>8.2901201505626574</v>
      </c>
      <c r="G49" t="str">
        <f>IF(F49&gt;0,"CRA", IF(F49=0, "none","CAU"))</f>
        <v>CRA</v>
      </c>
      <c r="I49">
        <v>45</v>
      </c>
      <c r="J49">
        <f t="shared" si="7"/>
        <v>0.78539816339744828</v>
      </c>
      <c r="K49">
        <f t="shared" si="6"/>
        <v>0.49463982625216135</v>
      </c>
      <c r="L49">
        <f t="shared" si="8"/>
        <v>28.340774423333187</v>
      </c>
    </row>
    <row r="50" spans="4:12" x14ac:dyDescent="0.25">
      <c r="D50" t="s">
        <v>15</v>
      </c>
      <c r="E50">
        <f>I93</f>
        <v>20</v>
      </c>
      <c r="F50" s="11">
        <f>L93</f>
        <v>12.252937236765097</v>
      </c>
      <c r="G50" t="str">
        <f>IF(F50&gt;0,"CRA", IF(F50=0, "none","CAU"))</f>
        <v>CRA</v>
      </c>
      <c r="I50">
        <v>50</v>
      </c>
      <c r="J50">
        <f t="shared" si="7"/>
        <v>0.87266462599716477</v>
      </c>
      <c r="K50">
        <f t="shared" si="6"/>
        <v>0.53550290156062541</v>
      </c>
      <c r="L50">
        <f t="shared" si="8"/>
        <v>30.682056176433424</v>
      </c>
    </row>
    <row r="51" spans="4:12" x14ac:dyDescent="0.25">
      <c r="D51" t="s">
        <v>15</v>
      </c>
      <c r="E51">
        <f t="shared" ref="E51:E52" si="9">I94</f>
        <v>25</v>
      </c>
      <c r="F51" s="11">
        <f t="shared" ref="F51:F53" si="10">L94</f>
        <v>16.012895493560638</v>
      </c>
      <c r="G51" t="str">
        <f t="shared" ref="G51:G53" si="11">IF(F51&gt;0,"CRA", IF(F51=0, "none","CAU"))</f>
        <v>CRA</v>
      </c>
      <c r="I51">
        <v>55</v>
      </c>
      <c r="J51">
        <f t="shared" si="7"/>
        <v>0.95993108859688125</v>
      </c>
      <c r="K51">
        <f t="shared" si="6"/>
        <v>0.57128827791126524</v>
      </c>
      <c r="L51">
        <f t="shared" si="8"/>
        <v>32.732407209612354</v>
      </c>
    </row>
    <row r="52" spans="4:12" x14ac:dyDescent="0.25">
      <c r="D52" t="s">
        <v>15</v>
      </c>
      <c r="E52">
        <f t="shared" si="9"/>
        <v>30</v>
      </c>
      <c r="F52" s="11">
        <f t="shared" si="10"/>
        <v>19.525464714391788</v>
      </c>
      <c r="G52" t="str">
        <f t="shared" si="11"/>
        <v>CRA</v>
      </c>
      <c r="I52">
        <v>60</v>
      </c>
      <c r="J52">
        <f t="shared" si="7"/>
        <v>1.0471975511965976</v>
      </c>
      <c r="K52">
        <f t="shared" si="6"/>
        <v>0.60218560328883941</v>
      </c>
      <c r="L52">
        <f t="shared" si="8"/>
        <v>34.5026935519898</v>
      </c>
    </row>
    <row r="53" spans="4:12" x14ac:dyDescent="0.25">
      <c r="D53" s="16" t="s">
        <v>15</v>
      </c>
      <c r="E53" s="16">
        <v>31</v>
      </c>
      <c r="F53" s="18">
        <f t="shared" si="10"/>
        <v>20.195392836924139</v>
      </c>
      <c r="G53" s="16" t="str">
        <f t="shared" si="11"/>
        <v>CRA</v>
      </c>
      <c r="I53">
        <v>65</v>
      </c>
      <c r="J53">
        <f t="shared" si="7"/>
        <v>1.1344640137963142</v>
      </c>
      <c r="K53">
        <f t="shared" si="6"/>
        <v>0.62840954647567859</v>
      </c>
      <c r="L53">
        <f t="shared" si="8"/>
        <v>36.005214818786541</v>
      </c>
    </row>
    <row r="54" spans="4:12" x14ac:dyDescent="0.25">
      <c r="F54" s="11"/>
      <c r="I54">
        <v>70</v>
      </c>
      <c r="J54">
        <f t="shared" si="7"/>
        <v>1.2217304763960306</v>
      </c>
      <c r="K54">
        <f t="shared" si="6"/>
        <v>0.65017624155165221</v>
      </c>
      <c r="L54">
        <f t="shared" si="8"/>
        <v>37.252354580588019</v>
      </c>
    </row>
    <row r="55" spans="4:12" x14ac:dyDescent="0.25">
      <c r="I55">
        <v>75</v>
      </c>
      <c r="J55">
        <f t="shared" si="7"/>
        <v>1.3089969389957472</v>
      </c>
      <c r="K55">
        <f t="shared" si="6"/>
        <v>0.66768667331330145</v>
      </c>
      <c r="L55">
        <f t="shared" si="8"/>
        <v>38.255628417982351</v>
      </c>
    </row>
    <row r="56" spans="4:12" x14ac:dyDescent="0.25">
      <c r="I56">
        <v>80</v>
      </c>
      <c r="J56">
        <f t="shared" si="7"/>
        <v>1.3962634015954636</v>
      </c>
      <c r="K56">
        <f t="shared" si="6"/>
        <v>0.68111550023856571</v>
      </c>
      <c r="L56">
        <f t="shared" si="8"/>
        <v>39.025043524611633</v>
      </c>
    </row>
    <row r="57" spans="4:12" x14ac:dyDescent="0.25">
      <c r="I57">
        <v>85</v>
      </c>
      <c r="J57">
        <f t="shared" si="7"/>
        <v>1.4835298641951802</v>
      </c>
      <c r="K57">
        <f t="shared" si="6"/>
        <v>0.69060386805838414</v>
      </c>
      <c r="L57">
        <f t="shared" si="8"/>
        <v>39.568686955154973</v>
      </c>
    </row>
    <row r="58" spans="4:12" x14ac:dyDescent="0.25">
      <c r="I58">
        <v>90</v>
      </c>
      <c r="J58">
        <f t="shared" si="7"/>
        <v>1.5707963267948966</v>
      </c>
      <c r="K58">
        <f t="shared" si="6"/>
        <v>0.69625500693762854</v>
      </c>
      <c r="L58">
        <f t="shared" si="8"/>
        <v>39.89247336237797</v>
      </c>
    </row>
    <row r="59" spans="4:12" x14ac:dyDescent="0.25">
      <c r="I59">
        <v>95</v>
      </c>
      <c r="J59">
        <f t="shared" si="7"/>
        <v>1.6580627893946132</v>
      </c>
      <c r="K59">
        <f t="shared" si="6"/>
        <v>0.69813170079773201</v>
      </c>
      <c r="L59">
        <f t="shared" si="8"/>
        <v>40.000000000000014</v>
      </c>
    </row>
    <row r="60" spans="4:12" x14ac:dyDescent="0.25">
      <c r="I60">
        <v>100</v>
      </c>
      <c r="J60">
        <f t="shared" si="7"/>
        <v>1.7453292519943295</v>
      </c>
      <c r="K60">
        <f t="shared" si="6"/>
        <v>0.69625500693762854</v>
      </c>
      <c r="L60">
        <f t="shared" si="8"/>
        <v>39.89247336237797</v>
      </c>
    </row>
    <row r="61" spans="4:12" x14ac:dyDescent="0.25">
      <c r="I61">
        <v>105</v>
      </c>
      <c r="J61">
        <f t="shared" si="7"/>
        <v>1.8325957145940461</v>
      </c>
      <c r="K61">
        <f t="shared" si="6"/>
        <v>0.69060386805838414</v>
      </c>
      <c r="L61">
        <f t="shared" si="8"/>
        <v>39.568686955154973</v>
      </c>
    </row>
    <row r="62" spans="4:12" x14ac:dyDescent="0.25">
      <c r="I62">
        <v>110</v>
      </c>
      <c r="J62">
        <f t="shared" si="7"/>
        <v>1.9198621771937625</v>
      </c>
      <c r="K62">
        <f t="shared" si="6"/>
        <v>0.68111550023856582</v>
      </c>
      <c r="L62">
        <f t="shared" si="8"/>
        <v>39.02504352461164</v>
      </c>
    </row>
    <row r="63" spans="4:12" x14ac:dyDescent="0.25">
      <c r="I63">
        <v>115</v>
      </c>
      <c r="J63">
        <f t="shared" si="7"/>
        <v>2.0071286397934789</v>
      </c>
      <c r="K63">
        <f t="shared" si="6"/>
        <v>0.66768667331330156</v>
      </c>
      <c r="L63">
        <f t="shared" si="8"/>
        <v>38.255628417982351</v>
      </c>
    </row>
    <row r="64" spans="4:12" x14ac:dyDescent="0.25">
      <c r="I64">
        <v>120</v>
      </c>
      <c r="J64">
        <f t="shared" si="7"/>
        <v>2.0943951023931953</v>
      </c>
      <c r="K64">
        <f t="shared" si="6"/>
        <v>0.65017624155165232</v>
      </c>
      <c r="L64">
        <f t="shared" si="8"/>
        <v>37.252354580588026</v>
      </c>
    </row>
    <row r="65" spans="9:14" x14ac:dyDescent="0.25">
      <c r="I65">
        <v>125</v>
      </c>
      <c r="J65">
        <f t="shared" si="7"/>
        <v>2.1816615649929116</v>
      </c>
      <c r="K65">
        <f t="shared" si="6"/>
        <v>0.62840954647567859</v>
      </c>
      <c r="L65">
        <f t="shared" si="8"/>
        <v>36.005214818786541</v>
      </c>
    </row>
    <row r="66" spans="9:14" x14ac:dyDescent="0.25">
      <c r="I66">
        <v>130</v>
      </c>
      <c r="J66">
        <f t="shared" si="7"/>
        <v>2.2689280275926285</v>
      </c>
      <c r="K66">
        <f t="shared" si="6"/>
        <v>0.60218560328883941</v>
      </c>
      <c r="L66">
        <f t="shared" si="8"/>
        <v>34.5026935519898</v>
      </c>
    </row>
    <row r="67" spans="9:14" x14ac:dyDescent="0.25">
      <c r="I67">
        <v>135</v>
      </c>
      <c r="J67">
        <f t="shared" si="7"/>
        <v>2.3561944901923448</v>
      </c>
      <c r="K67">
        <f t="shared" si="6"/>
        <v>0.57128827791126535</v>
      </c>
      <c r="L67">
        <f t="shared" si="8"/>
        <v>32.732407209612354</v>
      </c>
    </row>
    <row r="68" spans="9:14" x14ac:dyDescent="0.25">
      <c r="I68">
        <v>140</v>
      </c>
      <c r="J68">
        <f t="shared" si="7"/>
        <v>2.4434609527920612</v>
      </c>
      <c r="K68">
        <f t="shared" si="6"/>
        <v>0.53550290156062552</v>
      </c>
      <c r="L68">
        <f t="shared" si="8"/>
        <v>30.682056176433427</v>
      </c>
    </row>
    <row r="69" spans="9:14" x14ac:dyDescent="0.25">
      <c r="I69">
        <v>145</v>
      </c>
      <c r="J69">
        <f t="shared" si="7"/>
        <v>2.5307274153917776</v>
      </c>
      <c r="K69">
        <f t="shared" si="6"/>
        <v>0.49463982625216163</v>
      </c>
      <c r="L69">
        <f t="shared" si="8"/>
        <v>28.340774423333205</v>
      </c>
    </row>
    <row r="70" spans="9:14" x14ac:dyDescent="0.25">
      <c r="I70">
        <v>150</v>
      </c>
      <c r="J70">
        <f t="shared" si="7"/>
        <v>2.6179938779914944</v>
      </c>
      <c r="K70">
        <f t="shared" si="6"/>
        <v>0.44856608137633286</v>
      </c>
      <c r="L70">
        <f t="shared" si="8"/>
        <v>25.700943295585709</v>
      </c>
    </row>
    <row r="71" spans="9:14" x14ac:dyDescent="0.25">
      <c r="I71">
        <v>155</v>
      </c>
      <c r="J71">
        <f t="shared" si="7"/>
        <v>2.7052603405912108</v>
      </c>
      <c r="K71">
        <f t="shared" si="6"/>
        <v>0.3972452503141134</v>
      </c>
      <c r="L71">
        <f t="shared" si="8"/>
        <v>22.760476274616636</v>
      </c>
    </row>
    <row r="72" spans="9:14" x14ac:dyDescent="0.25">
      <c r="I72">
        <v>160</v>
      </c>
      <c r="J72">
        <f t="shared" si="7"/>
        <v>2.7925268031909272</v>
      </c>
      <c r="K72">
        <f t="shared" si="6"/>
        <v>0.34078364724811105</v>
      </c>
      <c r="L72">
        <f t="shared" si="8"/>
        <v>19.525464714391795</v>
      </c>
    </row>
    <row r="73" spans="9:14" x14ac:dyDescent="0.25">
      <c r="I73">
        <v>165</v>
      </c>
      <c r="J73">
        <f t="shared" si="7"/>
        <v>2.8797932657906435</v>
      </c>
      <c r="K73">
        <f t="shared" si="6"/>
        <v>0.27947774914039591</v>
      </c>
      <c r="L73">
        <f t="shared" si="8"/>
        <v>16.012895493560656</v>
      </c>
    </row>
    <row r="74" spans="9:14" x14ac:dyDescent="0.25">
      <c r="I74">
        <v>170</v>
      </c>
      <c r="J74">
        <f t="shared" si="7"/>
        <v>2.9670597283903604</v>
      </c>
      <c r="K74">
        <f t="shared" si="6"/>
        <v>0.21385409782176693</v>
      </c>
      <c r="L74">
        <f t="shared" si="8"/>
        <v>12.252937236765097</v>
      </c>
    </row>
    <row r="75" spans="9:14" x14ac:dyDescent="0.25">
      <c r="I75">
        <v>175</v>
      </c>
      <c r="J75">
        <f t="shared" si="7"/>
        <v>3.0543261909900763</v>
      </c>
      <c r="K75">
        <f t="shared" si="6"/>
        <v>0.14468989201324689</v>
      </c>
      <c r="L75">
        <f t="shared" si="8"/>
        <v>8.290120150562684</v>
      </c>
    </row>
    <row r="76" spans="9:14" x14ac:dyDescent="0.25">
      <c r="I76">
        <v>180</v>
      </c>
      <c r="J76">
        <f t="shared" si="7"/>
        <v>3.1415926535897931</v>
      </c>
      <c r="K76">
        <f t="shared" si="6"/>
        <v>7.3002389474857682E-2</v>
      </c>
      <c r="L76">
        <f t="shared" si="8"/>
        <v>4.1827288112796079</v>
      </c>
    </row>
    <row r="77" spans="9:14" x14ac:dyDescent="0.25">
      <c r="I77" s="2"/>
      <c r="N77" s="2"/>
    </row>
    <row r="79" spans="9:14" x14ac:dyDescent="0.25">
      <c r="I79">
        <v>-20</v>
      </c>
      <c r="J79">
        <f t="shared" ref="J79:J97" si="12">I79*PI()/180</f>
        <v>-0.3490658503988659</v>
      </c>
      <c r="K79">
        <f t="shared" si="6"/>
        <v>-0.34078364724811078</v>
      </c>
      <c r="L79">
        <f t="shared" ref="L79:L93" si="13">K79*180/PI()</f>
        <v>-19.525464714391777</v>
      </c>
    </row>
    <row r="80" spans="9:14" x14ac:dyDescent="0.25">
      <c r="I80">
        <v>-15</v>
      </c>
      <c r="J80">
        <f t="shared" si="12"/>
        <v>-0.26179938779914941</v>
      </c>
      <c r="K80">
        <f t="shared" si="6"/>
        <v>-0.27947774914039564</v>
      </c>
      <c r="L80">
        <f t="shared" si="13"/>
        <v>-16.012895493560642</v>
      </c>
    </row>
    <row r="81" spans="1:12" x14ac:dyDescent="0.25">
      <c r="I81">
        <v>-10</v>
      </c>
      <c r="J81">
        <f t="shared" si="12"/>
        <v>-0.17453292519943295</v>
      </c>
      <c r="K81">
        <f t="shared" si="6"/>
        <v>-0.21385409782176704</v>
      </c>
      <c r="L81">
        <f t="shared" si="13"/>
        <v>-12.252937236765101</v>
      </c>
    </row>
    <row r="82" spans="1:12" x14ac:dyDescent="0.25">
      <c r="I82">
        <v>-8</v>
      </c>
      <c r="J82">
        <f t="shared" si="12"/>
        <v>-0.13962634015954636</v>
      </c>
      <c r="K82">
        <f t="shared" si="6"/>
        <v>-0.18656135162594717</v>
      </c>
      <c r="L82">
        <f t="shared" si="13"/>
        <v>-10.689178068422892</v>
      </c>
    </row>
    <row r="83" spans="1:12" x14ac:dyDescent="0.25">
      <c r="I83">
        <v>-6</v>
      </c>
      <c r="J83">
        <f t="shared" si="12"/>
        <v>-0.10471975511965977</v>
      </c>
      <c r="K83">
        <f t="shared" si="6"/>
        <v>-0.1587603283271003</v>
      </c>
      <c r="L83">
        <f t="shared" si="13"/>
        <v>-9.0962967672540955</v>
      </c>
    </row>
    <row r="84" spans="1:12" x14ac:dyDescent="0.25">
      <c r="I84">
        <v>-4</v>
      </c>
      <c r="J84">
        <f t="shared" si="12"/>
        <v>-6.9813170079773182E-2</v>
      </c>
      <c r="K84">
        <f t="shared" si="6"/>
        <v>-0.1305178961901908</v>
      </c>
      <c r="L84">
        <f t="shared" si="13"/>
        <v>-7.4781246026245389</v>
      </c>
    </row>
    <row r="85" spans="1:12" x14ac:dyDescent="0.25">
      <c r="I85">
        <v>-2</v>
      </c>
      <c r="J85">
        <f t="shared" si="12"/>
        <v>-3.4906585039886591E-2</v>
      </c>
      <c r="K85">
        <f t="shared" si="6"/>
        <v>-0.10190628764770467</v>
      </c>
      <c r="L85">
        <f t="shared" si="13"/>
        <v>-5.8388001880596319</v>
      </c>
    </row>
    <row r="86" spans="1:12" x14ac:dyDescent="0.25">
      <c r="I86">
        <v>0</v>
      </c>
      <c r="J86">
        <f t="shared" si="12"/>
        <v>0</v>
      </c>
      <c r="K86">
        <f t="shared" si="6"/>
        <v>-7.3002389474857571E-2</v>
      </c>
      <c r="L86">
        <f t="shared" si="13"/>
        <v>-4.1827288112796008</v>
      </c>
    </row>
    <row r="87" spans="1:12" x14ac:dyDescent="0.25">
      <c r="I87">
        <v>2</v>
      </c>
      <c r="J87">
        <f t="shared" si="12"/>
        <v>3.4906585039886591E-2</v>
      </c>
      <c r="K87">
        <f t="shared" si="6"/>
        <v>-4.3886883620328977E-2</v>
      </c>
      <c r="L87">
        <f t="shared" si="13"/>
        <v>-2.5145332074266733</v>
      </c>
    </row>
    <row r="88" spans="1:12" x14ac:dyDescent="0.25">
      <c r="I88">
        <v>4</v>
      </c>
      <c r="J88">
        <f t="shared" si="12"/>
        <v>6.9813170079773182E-2</v>
      </c>
      <c r="K88">
        <f t="shared" si="6"/>
        <v>-1.4643261087352226E-2</v>
      </c>
      <c r="L88">
        <f t="shared" si="13"/>
        <v>-0.83899705861343121</v>
      </c>
    </row>
    <row r="89" spans="1:12" x14ac:dyDescent="0.25">
      <c r="I89">
        <v>6</v>
      </c>
      <c r="J89">
        <f t="shared" si="12"/>
        <v>0.10471975511965977</v>
      </c>
      <c r="K89">
        <f t="shared" si="6"/>
        <v>1.4643261087352142E-2</v>
      </c>
      <c r="L89">
        <f t="shared" si="13"/>
        <v>0.83899705861342644</v>
      </c>
    </row>
    <row r="90" spans="1:12" x14ac:dyDescent="0.25">
      <c r="I90">
        <v>8</v>
      </c>
      <c r="J90">
        <f t="shared" si="12"/>
        <v>0.13962634015954636</v>
      </c>
      <c r="K90">
        <f t="shared" si="6"/>
        <v>4.3886883620328894E-2</v>
      </c>
      <c r="L90">
        <f t="shared" si="13"/>
        <v>2.5145332074266684</v>
      </c>
    </row>
    <row r="91" spans="1:12" x14ac:dyDescent="0.25">
      <c r="I91">
        <v>10</v>
      </c>
      <c r="J91">
        <f t="shared" si="12"/>
        <v>0.17453292519943295</v>
      </c>
      <c r="K91">
        <f t="shared" si="6"/>
        <v>7.3002389474857488E-2</v>
      </c>
      <c r="L91">
        <f t="shared" si="13"/>
        <v>4.1827288112795964</v>
      </c>
    </row>
    <row r="92" spans="1:12" x14ac:dyDescent="0.25">
      <c r="I92">
        <v>15</v>
      </c>
      <c r="J92">
        <f t="shared" si="12"/>
        <v>0.26179938779914941</v>
      </c>
      <c r="K92">
        <f t="shared" si="6"/>
        <v>0.14468989201324642</v>
      </c>
      <c r="L92">
        <f t="shared" si="13"/>
        <v>8.2901201505626574</v>
      </c>
    </row>
    <row r="93" spans="1:12" x14ac:dyDescent="0.25">
      <c r="I93">
        <v>20</v>
      </c>
      <c r="J93">
        <f t="shared" si="12"/>
        <v>0.3490658503988659</v>
      </c>
      <c r="K93">
        <f t="shared" si="6"/>
        <v>0.21385409782176693</v>
      </c>
      <c r="L93">
        <f t="shared" si="13"/>
        <v>12.252937236765097</v>
      </c>
    </row>
    <row r="94" spans="1:12" x14ac:dyDescent="0.25">
      <c r="I94">
        <v>25</v>
      </c>
      <c r="J94">
        <f t="shared" si="12"/>
        <v>0.43633231299858238</v>
      </c>
      <c r="K94">
        <f t="shared" si="6"/>
        <v>0.27947774914039558</v>
      </c>
      <c r="L94">
        <f>K94*180/PI()</f>
        <v>16.012895493560638</v>
      </c>
    </row>
    <row r="95" spans="1:12" x14ac:dyDescent="0.25">
      <c r="I95">
        <v>30</v>
      </c>
      <c r="J95">
        <f t="shared" si="12"/>
        <v>0.52359877559829882</v>
      </c>
      <c r="K95">
        <f t="shared" si="6"/>
        <v>0.34078364724811094</v>
      </c>
      <c r="L95">
        <f>K95*180/PI()</f>
        <v>19.525464714391788</v>
      </c>
    </row>
    <row r="96" spans="1:12" x14ac:dyDescent="0.25">
      <c r="A96" s="2"/>
      <c r="B96" s="2"/>
      <c r="C96" s="2"/>
      <c r="D96" s="2"/>
      <c r="I96">
        <v>31</v>
      </c>
      <c r="J96">
        <f t="shared" si="12"/>
        <v>0.54105206811824214</v>
      </c>
      <c r="K96">
        <f t="shared" si="6"/>
        <v>0.35247609873800451</v>
      </c>
      <c r="L96">
        <f>K96*180/PI()</f>
        <v>20.195392836924139</v>
      </c>
    </row>
    <row r="97" spans="1:12" x14ac:dyDescent="0.25">
      <c r="A97" s="2"/>
      <c r="B97" s="2"/>
      <c r="C97" s="2"/>
      <c r="D97" s="2"/>
      <c r="I97">
        <v>40</v>
      </c>
      <c r="J97">
        <f t="shared" si="12"/>
        <v>0.69813170079773179</v>
      </c>
      <c r="K97">
        <f t="shared" si="6"/>
        <v>0.44856608137633286</v>
      </c>
      <c r="L97">
        <f>K97*180/PI()</f>
        <v>25.700943295585709</v>
      </c>
    </row>
    <row r="98" spans="1:12" x14ac:dyDescent="0.25">
      <c r="A98" s="2"/>
      <c r="B98" s="2"/>
      <c r="C98" s="2"/>
      <c r="D98" s="2"/>
    </row>
    <row r="99" spans="1:12" x14ac:dyDescent="0.25">
      <c r="A99" s="2"/>
      <c r="B99" s="2"/>
      <c r="C99" s="2"/>
      <c r="D99" s="2"/>
    </row>
    <row r="100" spans="1:12" x14ac:dyDescent="0.25">
      <c r="A100" s="2"/>
      <c r="B100" s="2"/>
      <c r="C100" s="2"/>
      <c r="D100" s="2"/>
    </row>
    <row r="101" spans="1:12" x14ac:dyDescent="0.25">
      <c r="A101" s="2"/>
      <c r="B101" s="2"/>
      <c r="C101" s="2"/>
      <c r="D101" s="2"/>
    </row>
    <row r="102" spans="1:12" x14ac:dyDescent="0.25">
      <c r="A102" s="2"/>
      <c r="B102" s="2"/>
      <c r="C102" s="2"/>
      <c r="D102" s="2"/>
    </row>
    <row r="103" spans="1:12" x14ac:dyDescent="0.25">
      <c r="A103" s="2"/>
      <c r="B103" s="2"/>
      <c r="C103" s="2"/>
      <c r="D103" s="2"/>
    </row>
    <row r="104" spans="1:12" x14ac:dyDescent="0.25">
      <c r="A104" s="2"/>
      <c r="B104" s="2"/>
      <c r="C104" s="2"/>
      <c r="D104" s="2"/>
    </row>
    <row r="105" spans="1:12" x14ac:dyDescent="0.25">
      <c r="A105" s="2"/>
      <c r="B105" s="2"/>
      <c r="C105" s="2"/>
      <c r="D105" s="2"/>
    </row>
    <row r="106" spans="1:12" x14ac:dyDescent="0.25">
      <c r="A106" s="2"/>
      <c r="B106" s="2"/>
      <c r="C106" s="2"/>
      <c r="D106" s="2"/>
    </row>
    <row r="107" spans="1:12" x14ac:dyDescent="0.25">
      <c r="A107" s="2"/>
      <c r="B107" s="2"/>
      <c r="C107" s="2"/>
      <c r="D107" s="2"/>
    </row>
    <row r="108" spans="1:12" x14ac:dyDescent="0.25">
      <c r="A108" s="2"/>
      <c r="B108" s="2"/>
      <c r="C108" s="2"/>
      <c r="D108" s="2"/>
    </row>
    <row r="109" spans="1:12" x14ac:dyDescent="0.25">
      <c r="A109" s="2"/>
      <c r="B109" s="2"/>
      <c r="C109" s="2"/>
      <c r="D109" s="2"/>
    </row>
    <row r="110" spans="1:12" x14ac:dyDescent="0.25">
      <c r="A110" s="2"/>
      <c r="B110" s="2"/>
      <c r="C110" s="2"/>
      <c r="D110" s="2"/>
    </row>
    <row r="111" spans="1:12" x14ac:dyDescent="0.25">
      <c r="A111" s="2"/>
      <c r="B111" s="2"/>
      <c r="C111" s="2"/>
      <c r="D111" s="2"/>
    </row>
    <row r="112" spans="1:12" x14ac:dyDescent="0.25">
      <c r="A112" s="2"/>
      <c r="B112" s="2"/>
      <c r="C112" s="2"/>
      <c r="D112" s="2"/>
    </row>
    <row r="113" spans="1:4" x14ac:dyDescent="0.25">
      <c r="A113" s="2"/>
      <c r="B113" s="2"/>
      <c r="C113" s="2"/>
      <c r="D113" s="2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12"/>
  <sheetViews>
    <sheetView workbookViewId="0">
      <selection sqref="A1:XFD1048576"/>
    </sheetView>
  </sheetViews>
  <sheetFormatPr defaultRowHeight="15" x14ac:dyDescent="0.25"/>
  <cols>
    <col min="2" max="2" width="11.85546875" customWidth="1"/>
    <col min="3" max="3" width="11.5703125" customWidth="1"/>
    <col min="9" max="9" width="11.7109375" bestFit="1" customWidth="1"/>
    <col min="10" max="10" width="9.140625" customWidth="1"/>
  </cols>
  <sheetData>
    <row r="2" spans="1:12" ht="15.75" thickBot="1" x14ac:dyDescent="0.3">
      <c r="B2" s="3"/>
      <c r="C2" s="3"/>
    </row>
    <row r="3" spans="1:12" ht="15.75" thickBot="1" x14ac:dyDescent="0.3">
      <c r="B3" s="8"/>
      <c r="C3" s="9"/>
      <c r="I3" s="7"/>
      <c r="J3" s="7"/>
      <c r="K3" s="7"/>
      <c r="L3" s="7"/>
    </row>
    <row r="4" spans="1:12" x14ac:dyDescent="0.25">
      <c r="B4" s="17"/>
      <c r="C4" s="17"/>
    </row>
    <row r="13" spans="1:12" x14ac:dyDescent="0.25">
      <c r="A13" s="4"/>
      <c r="B13" s="4"/>
      <c r="C13" s="2"/>
      <c r="D13" s="2"/>
    </row>
    <row r="14" spans="1:12" x14ac:dyDescent="0.25">
      <c r="A14" s="4"/>
      <c r="B14" s="4"/>
      <c r="C14" s="2"/>
      <c r="D14" s="2"/>
    </row>
    <row r="15" spans="1:12" x14ac:dyDescent="0.25">
      <c r="A15" s="5"/>
      <c r="B15" s="6"/>
      <c r="C15" s="2"/>
      <c r="D15" s="2"/>
    </row>
    <row r="16" spans="1:12" x14ac:dyDescent="0.25">
      <c r="A16" s="2"/>
      <c r="B16" s="2"/>
      <c r="C16" s="2"/>
      <c r="D16" s="2"/>
    </row>
    <row r="18" spans="1:1" x14ac:dyDescent="0.25">
      <c r="A18" s="1"/>
    </row>
    <row r="33" spans="4:7" x14ac:dyDescent="0.25">
      <c r="E33" s="10"/>
      <c r="F33" s="10"/>
    </row>
    <row r="34" spans="4:7" x14ac:dyDescent="0.25">
      <c r="E34" s="10"/>
      <c r="F34" s="10"/>
    </row>
    <row r="35" spans="4:7" x14ac:dyDescent="0.25">
      <c r="E35" s="10"/>
      <c r="F35" s="10"/>
    </row>
    <row r="36" spans="4:7" x14ac:dyDescent="0.25">
      <c r="F36" s="11"/>
    </row>
    <row r="37" spans="4:7" x14ac:dyDescent="0.25">
      <c r="F37" s="11"/>
    </row>
    <row r="38" spans="4:7" x14ac:dyDescent="0.25">
      <c r="F38" s="11"/>
    </row>
    <row r="39" spans="4:7" x14ac:dyDescent="0.25">
      <c r="F39" s="11"/>
    </row>
    <row r="40" spans="4:7" x14ac:dyDescent="0.25">
      <c r="F40" s="11"/>
    </row>
    <row r="41" spans="4:7" x14ac:dyDescent="0.25">
      <c r="F41" s="11"/>
    </row>
    <row r="42" spans="4:7" x14ac:dyDescent="0.25">
      <c r="F42" s="11"/>
    </row>
    <row r="43" spans="4:7" ht="15.75" x14ac:dyDescent="0.25">
      <c r="D43" s="12"/>
      <c r="E43" s="12"/>
      <c r="F43" s="13"/>
      <c r="G43" s="16"/>
    </row>
    <row r="44" spans="4:7" x14ac:dyDescent="0.25">
      <c r="F44" s="11"/>
    </row>
    <row r="45" spans="4:7" x14ac:dyDescent="0.25">
      <c r="F45" s="11"/>
    </row>
    <row r="46" spans="4:7" x14ac:dyDescent="0.25">
      <c r="F46" s="11"/>
    </row>
    <row r="47" spans="4:7" x14ac:dyDescent="0.25">
      <c r="F47" s="11"/>
    </row>
    <row r="48" spans="4:7" x14ac:dyDescent="0.25">
      <c r="F48" s="11"/>
    </row>
    <row r="49" spans="4:7" x14ac:dyDescent="0.25">
      <c r="F49" s="11"/>
    </row>
    <row r="50" spans="4:7" x14ac:dyDescent="0.25">
      <c r="F50" s="11"/>
    </row>
    <row r="51" spans="4:7" x14ac:dyDescent="0.25">
      <c r="F51" s="11"/>
    </row>
    <row r="52" spans="4:7" x14ac:dyDescent="0.25">
      <c r="F52" s="11"/>
    </row>
    <row r="53" spans="4:7" x14ac:dyDescent="0.25">
      <c r="D53" s="14"/>
      <c r="E53" s="14"/>
      <c r="F53" s="15"/>
      <c r="G53" s="14"/>
    </row>
    <row r="54" spans="4:7" x14ac:dyDescent="0.25">
      <c r="F54" s="11"/>
    </row>
    <row r="77" spans="9:9" x14ac:dyDescent="0.25">
      <c r="I77" s="2"/>
    </row>
    <row r="95" spans="1:4" x14ac:dyDescent="0.25">
      <c r="A95" s="2"/>
      <c r="B95" s="2"/>
      <c r="C95" s="2"/>
      <c r="D95" s="2"/>
    </row>
    <row r="96" spans="1:4" x14ac:dyDescent="0.25">
      <c r="A96" s="2"/>
      <c r="B96" s="2"/>
      <c r="C96" s="2"/>
      <c r="D96" s="2"/>
    </row>
    <row r="97" spans="1:4" x14ac:dyDescent="0.25">
      <c r="A97" s="2"/>
      <c r="B97" s="2"/>
      <c r="C97" s="2"/>
      <c r="D97" s="2"/>
    </row>
    <row r="98" spans="1:4" x14ac:dyDescent="0.25">
      <c r="A98" s="2"/>
      <c r="B98" s="2"/>
      <c r="C98" s="2"/>
      <c r="D98" s="2"/>
    </row>
    <row r="99" spans="1:4" x14ac:dyDescent="0.25">
      <c r="A99" s="2"/>
      <c r="B99" s="2"/>
      <c r="C99" s="2"/>
      <c r="D99" s="2"/>
    </row>
    <row r="100" spans="1:4" x14ac:dyDescent="0.25">
      <c r="A100" s="2"/>
      <c r="B100" s="2"/>
      <c r="C100" s="2"/>
      <c r="D100" s="2"/>
    </row>
    <row r="101" spans="1:4" x14ac:dyDescent="0.25">
      <c r="A101" s="2"/>
      <c r="B101" s="2"/>
      <c r="C101" s="2"/>
      <c r="D101" s="2"/>
    </row>
    <row r="102" spans="1:4" x14ac:dyDescent="0.25">
      <c r="A102" s="2"/>
      <c r="B102" s="2"/>
      <c r="C102" s="2"/>
      <c r="D102" s="2"/>
    </row>
    <row r="103" spans="1:4" x14ac:dyDescent="0.25">
      <c r="A103" s="2"/>
      <c r="B103" s="2"/>
      <c r="C103" s="2"/>
      <c r="D103" s="2"/>
    </row>
    <row r="104" spans="1:4" x14ac:dyDescent="0.25">
      <c r="A104" s="2"/>
      <c r="B104" s="2"/>
      <c r="C104" s="2"/>
      <c r="D104" s="2"/>
    </row>
    <row r="105" spans="1:4" x14ac:dyDescent="0.25">
      <c r="A105" s="2"/>
      <c r="B105" s="2"/>
      <c r="C105" s="2"/>
      <c r="D105" s="2"/>
    </row>
    <row r="106" spans="1:4" x14ac:dyDescent="0.25">
      <c r="A106" s="2"/>
      <c r="B106" s="2"/>
      <c r="C106" s="2"/>
      <c r="D106" s="2"/>
    </row>
    <row r="107" spans="1:4" x14ac:dyDescent="0.25">
      <c r="A107" s="2"/>
      <c r="B107" s="2"/>
      <c r="C107" s="2"/>
      <c r="D107" s="2"/>
    </row>
    <row r="108" spans="1:4" x14ac:dyDescent="0.25">
      <c r="A108" s="2"/>
      <c r="B108" s="2"/>
      <c r="C108" s="2"/>
      <c r="D108" s="2"/>
    </row>
    <row r="109" spans="1:4" x14ac:dyDescent="0.25">
      <c r="A109" s="2"/>
      <c r="B109" s="2"/>
      <c r="C109" s="2"/>
      <c r="D109" s="2"/>
    </row>
    <row r="110" spans="1:4" x14ac:dyDescent="0.25">
      <c r="A110" s="2"/>
      <c r="B110" s="2"/>
      <c r="C110" s="2"/>
      <c r="D110" s="2"/>
    </row>
    <row r="111" spans="1:4" x14ac:dyDescent="0.25">
      <c r="A111" s="2"/>
      <c r="B111" s="2"/>
      <c r="C111" s="2"/>
      <c r="D111" s="2"/>
    </row>
    <row r="112" spans="1:4" x14ac:dyDescent="0.25">
      <c r="A112" s="2"/>
      <c r="B112" s="2"/>
      <c r="C112" s="2"/>
      <c r="D112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phi</vt:lpstr>
      <vt:lpstr>theta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F. Edward Boas</dc:creator>
  <cp:lastModifiedBy>DF_02</cp:lastModifiedBy>
  <dcterms:created xsi:type="dcterms:W3CDTF">2011-08-25T01:24:00Z</dcterms:created>
  <dcterms:modified xsi:type="dcterms:W3CDTF">2011-12-14T00:34:44Z</dcterms:modified>
</cp:coreProperties>
</file>